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6608" windowHeight="9432" tabRatio="711" firstSheet="5" activeTab="6"/>
  </bookViews>
  <sheets>
    <sheet name="ТАБЛИЦЫ ФРАНШИЗА И ТТК" sheetId="1" state="hidden" r:id="rId1"/>
    <sheet name="АНКЕТА" sheetId="2" state="hidden" r:id="rId2"/>
    <sheet name="ЭТАЖИ ФРАНШИЗА КЕЙТЕРИНГ" sheetId="3" state="hidden" r:id="rId3"/>
    <sheet name="СЕРТИФИКАЦИЯ ХАССП" sheetId="4" state="hidden" r:id="rId4"/>
    <sheet name="Пекарня Кухаренко Т.А." sheetId="5" state="hidden" r:id="rId5"/>
    <sheet name="START - UP. ДОКУМЕНТЫ. ЦЕНЫ." sheetId="6" r:id="rId6"/>
    <sheet name="Лист1" sheetId="7" r:id="rId7"/>
    <sheet name="ДОКУМЕНТАЦИЯ ДЛЯ ПОП" sheetId="8" state="hidden" r:id="rId8"/>
    <sheet name="Кирилл, шеф32" sheetId="9" state="hidden" r:id="rId9"/>
    <sheet name="ШТРАФЫ ДЛЯ ПОП" sheetId="10" state="hidden" r:id="rId10"/>
  </sheets>
  <definedNames>
    <definedName name="_xlnm.Print_Area" localSheetId="7">'ДОКУМЕНТАЦИЯ ДЛЯ ПОП'!$B$1:$I$78</definedName>
  </definedNames>
  <calcPr fullCalcOnLoad="1" refMode="R1C1"/>
</workbook>
</file>

<file path=xl/sharedStrings.xml><?xml version="1.0" encoding="utf-8"?>
<sst xmlns="http://schemas.openxmlformats.org/spreadsheetml/2006/main" count="2049" uniqueCount="846">
  <si>
    <t>Холодные закуски</t>
  </si>
  <si>
    <t>кол-во</t>
  </si>
  <si>
    <t>шт.</t>
  </si>
  <si>
    <t>Что входит в тарифы:</t>
  </si>
  <si>
    <t>Базовый</t>
  </si>
  <si>
    <t>Стандарт</t>
  </si>
  <si>
    <t>Премиум</t>
  </si>
  <si>
    <t>Количество блюд:</t>
  </si>
  <si>
    <t>Сроки исполнения:</t>
  </si>
  <si>
    <t>от 10 до 50</t>
  </si>
  <si>
    <t>от 50 и более</t>
  </si>
  <si>
    <t>до 10 бюд</t>
  </si>
  <si>
    <t>24 часа</t>
  </si>
  <si>
    <t>от 1 до 3 дней</t>
  </si>
  <si>
    <t>от 3 до 7 дней</t>
  </si>
  <si>
    <t>БЕСПЛАТНО</t>
  </si>
  <si>
    <t>35 руб./шт.</t>
  </si>
  <si>
    <t>45 руб./шт.</t>
  </si>
  <si>
    <t xml:space="preserve">Фотография блюда, прикрепленная к рецептуре </t>
  </si>
  <si>
    <t>Сборник мини-рецептур для поваров с фотографиями блюд</t>
  </si>
  <si>
    <t>Бонусы и подарки:</t>
  </si>
  <si>
    <t>СТОИМОСТЬ И СРОКИ РАЗРАБОТКИ ТЕХНИЧЕСКОЙ ДОКУМЕНТАЦИИ ДЛЯ ОБЩЕПИТА</t>
  </si>
  <si>
    <t>Таблица №1</t>
  </si>
  <si>
    <t>Таблица №2</t>
  </si>
  <si>
    <t>по согласованию</t>
  </si>
  <si>
    <t>Супы-пюре, крем-супы</t>
  </si>
  <si>
    <t>Супы горячие (бульоны, щи, борщи, овощные супы)</t>
  </si>
  <si>
    <t>Супы горячие молочные</t>
  </si>
  <si>
    <t>Супы горячие с макаронными изделиями и картофелем, овощами, бобовыми, крупами</t>
  </si>
  <si>
    <t>ВЫХОД (грамм, мл)</t>
  </si>
  <si>
    <t>Супы холодные (окрошка, свекольник, ботвинья…)</t>
  </si>
  <si>
    <t>Супы холодные из плодов, ягод и овощей, в том числе протертые</t>
  </si>
  <si>
    <t>Ассорти из маринованных, соленых овощей и фруктов</t>
  </si>
  <si>
    <t>Ассорти из свежих овощей и фруктов</t>
  </si>
  <si>
    <t>Ассорти из сыров</t>
  </si>
  <si>
    <t>Ассорти мясные</t>
  </si>
  <si>
    <t>Ассорти рыбные</t>
  </si>
  <si>
    <t>Карпачо мясные и рыбные, содержащие компоненты в сыром виде</t>
  </si>
  <si>
    <t>Паштеты из мяса и печени, включая террины из дичи, фув-гра…</t>
  </si>
  <si>
    <t>Рулеты в оболочке, содержащие яйца</t>
  </si>
  <si>
    <t>Салаты из маринованных, квашеных, соленых овощей</t>
  </si>
  <si>
    <t>Рыба отварная, жареная, под маринадом (х/з)</t>
  </si>
  <si>
    <t>Салаты из сырых овощей и фруктов (с заправками)</t>
  </si>
  <si>
    <t>К Вашему вниманию 5-ть книг рецептов:</t>
  </si>
  <si>
    <t>ОСНОВНЫЕ СБОРНИКИ РЕЦЕПТУР</t>
  </si>
  <si>
    <t>СПЕЦИАЛИЗИРОВАННЫЕ СБОРНИКИ РЕЦЕПТУР</t>
  </si>
  <si>
    <t>Содержание  (кол-во рецептур)</t>
  </si>
  <si>
    <t>Ознакомиться со всеми специализированными сборниками</t>
  </si>
  <si>
    <t>Стоимость</t>
  </si>
  <si>
    <t>руб.</t>
  </si>
  <si>
    <t>Салаты из сырых овощей с добавлением яиц, конс. овощей, плодов и т.д. (с заправками)</t>
  </si>
  <si>
    <t>Салаты из термически обработанных овощей (с заправками)</t>
  </si>
  <si>
    <t>Салаты с добавлением мяса, птицы, рыбы, копченностей (с заправками)</t>
  </si>
  <si>
    <t>Студни (заливные) из мяса и птицы</t>
  </si>
  <si>
    <t>Устрицы живые</t>
  </si>
  <si>
    <t>Яйца вареные, омлеты, начинки с добавлением яиц</t>
  </si>
  <si>
    <t>Банкетные блюда</t>
  </si>
  <si>
    <t>Мясо - горячие блюда из рубленого мяса</t>
  </si>
  <si>
    <t>Мясо, птица отварные</t>
  </si>
  <si>
    <t>Рыба - горячие блюда из котлетной массы</t>
  </si>
  <si>
    <t>Морепродукты - горячие блюда и закуски</t>
  </si>
  <si>
    <t>Мясо - горячие блюда и закуски</t>
  </si>
  <si>
    <t>Птица, кролик - горячие блюда и закуски</t>
  </si>
  <si>
    <t>Рыба - горячие блюда и закуски</t>
  </si>
  <si>
    <t>Сыры - закуски из жареного сыра в панировке</t>
  </si>
  <si>
    <t>Горячие блюда из овощей, включая гарниры</t>
  </si>
  <si>
    <t>Горячие блюда из круп и макаронных изделий, включая гарниры</t>
  </si>
  <si>
    <t>Готовые кулинарные изделия из мяса, птицы, рыбы в потребительской таре ( в т. ч. упакованные в вакуумную упаковку)</t>
  </si>
  <si>
    <t>Варенье из фруктов, плодов, овощей</t>
  </si>
  <si>
    <t>Вата сахарная</t>
  </si>
  <si>
    <t>Желе, муссы</t>
  </si>
  <si>
    <t>Кондитерские изделия, жаренные в панировке (жареный шоколад и т.д.)</t>
  </si>
  <si>
    <t>Кремы (из цитрусовых, ванильный, шоколадный и т.п.)</t>
  </si>
  <si>
    <t>Мороженое мягкое</t>
  </si>
  <si>
    <t>Мороженое пром. производства с наполнителями</t>
  </si>
  <si>
    <t>Мучные кондитерские изделия (торты, пирожные, кексы...)</t>
  </si>
  <si>
    <t>Сливки взбитые</t>
  </si>
  <si>
    <t>Творожные блюда (вареники ленивые, пудинг варенный на пару)</t>
  </si>
  <si>
    <t>Творожные блюда (сырники, запеканки, пироги, начинки)</t>
  </si>
  <si>
    <t>Фрукты жареные в карамели, в темпуре</t>
  </si>
  <si>
    <t>Чизкейки</t>
  </si>
  <si>
    <t>Кисели плодовые и ягодные</t>
  </si>
  <si>
    <t>Коктейли молочные</t>
  </si>
  <si>
    <t>Компоты и узвары из плодов и ягод сушеных</t>
  </si>
  <si>
    <t>Кофе, чаи</t>
  </si>
  <si>
    <t>Напитки с добавлением плодов и ягод свежих</t>
  </si>
  <si>
    <t>Соки фруктовые и овощные свежевыжатые</t>
  </si>
  <si>
    <t>Изделия с мясопродуктами, рыбой и морепродуктами, в т.ч. блинчики</t>
  </si>
  <si>
    <t>Изделия с творогом, с сыром</t>
  </si>
  <si>
    <t>Изделия с фруктовыми и овощными начинками, в т. ч. блинчики</t>
  </si>
  <si>
    <t>Изделия со сливочным и заварным кремом</t>
  </si>
  <si>
    <t>Хлебобулочные изделия без начинки</t>
  </si>
  <si>
    <t>Соусы</t>
  </si>
  <si>
    <t>Сокусы</t>
  </si>
  <si>
    <t>Горячие блюда и закуски из суб. продуктов</t>
  </si>
  <si>
    <t>Бульоны мясные, куриные, рыбные</t>
  </si>
  <si>
    <t>Крупы - полуфабрикаты из отварных круп</t>
  </si>
  <si>
    <t>Маринованные, квашенные, соленые овощи и фрукты</t>
  </si>
  <si>
    <t>Масло сливочное - п/ф с добавками (зеленое масло, сырное масло и т.д.)</t>
  </si>
  <si>
    <t>Мясные полуфабрикаты в тестовой оболочке</t>
  </si>
  <si>
    <t>Мясные полуфабрикаты из сырого мяса</t>
  </si>
  <si>
    <t>Мясо - полуфабрикаты, прошедшие тепловую обработку</t>
  </si>
  <si>
    <t>Овощные полуфабрикаты без термической обработки</t>
  </si>
  <si>
    <t>Овощные полуфабрикаты в тестовой оболочке</t>
  </si>
  <si>
    <t>Овощные полуфабрикаты, прошедшие тепловую обработку</t>
  </si>
  <si>
    <t>Плодово - ягодные десертные полуфабрикаты</t>
  </si>
  <si>
    <t>Полуфабрикаты для производства изделий с фаршами</t>
  </si>
  <si>
    <t>Полуфабрикаты на основе яиц, в т.ч. омлеты</t>
  </si>
  <si>
    <t>Приправы вкусовые (хрен, горчица столовые)</t>
  </si>
  <si>
    <t>Птица - полуфабрикаты (сырые)</t>
  </si>
  <si>
    <t>Птица - полуфабрикаты готовые</t>
  </si>
  <si>
    <t>Роллы, суши полуфабрикат</t>
  </si>
  <si>
    <t>Рыба - полуфабрикаты (сырые)</t>
  </si>
  <si>
    <t>Соусы и заправки</t>
  </si>
  <si>
    <t>Соусы томатные</t>
  </si>
  <si>
    <t>Сухарики собственного производства, включая панировочные сухари</t>
  </si>
  <si>
    <t>Сыры - полуфабрикаты из сыра в панировке</t>
  </si>
  <si>
    <t>Тесто дрожжевое, бездрожжевое</t>
  </si>
  <si>
    <t>Тесто жидкое (кляр, блинное тесто...)</t>
  </si>
  <si>
    <t>Фруктовые полуфабрикаты (варенье, джемы, протертые с сахаром фрукты)</t>
  </si>
  <si>
    <t>Фруктовый лед (Гранитюр и Сорбетто)</t>
  </si>
  <si>
    <t>Хлебобулочные изделия</t>
  </si>
  <si>
    <t>100-120, 120-150, 200-250, 500-1000</t>
  </si>
  <si>
    <t>Фуршетные холодные закуски (канапе, тарталетки, рулетики, профитролли, блинчики с начинкой…)</t>
  </si>
  <si>
    <t>Пицца и Бургеры</t>
  </si>
  <si>
    <t>Бутерброды, сэндвичи с мясопродуктами, рыбой, сыром, овощами</t>
  </si>
  <si>
    <t>Технологическая карта</t>
  </si>
  <si>
    <t>Технико-технологическая карта</t>
  </si>
  <si>
    <t>Калькуляционная карта</t>
  </si>
  <si>
    <t>Акт контрольной проработки блюда</t>
  </si>
  <si>
    <t>Обоснование расчетов</t>
  </si>
  <si>
    <t xml:space="preserve">Акт контрольной проработки </t>
  </si>
  <si>
    <t>до 100 гр, 100-200, 200-300, 300-1000</t>
  </si>
  <si>
    <t>100-200, 200-300, 300-1000 мл</t>
  </si>
  <si>
    <t>до 250, 250-300,300-500, 500-1000</t>
  </si>
  <si>
    <t>укажите нужное количество</t>
  </si>
  <si>
    <t>РАЗРАБОТКА, ОБНОВЛЕНИЕ И КОРРЕКТИРОВКА МЕНЮ РЕСТОРАНА/СТОЛОВОЙ/КЕЙТЕРИНГОВОЙ КОМПАНИИ</t>
  </si>
  <si>
    <t>КЛАССИФИКАТОР  БЛЮД И КУЛИНАРНЫХ ИЗДЕЛИЙ</t>
  </si>
  <si>
    <r>
      <t xml:space="preserve">Горячие блюда и закуски                             </t>
    </r>
    <r>
      <rPr>
        <u val="single"/>
        <sz val="11"/>
        <color indexed="40"/>
        <rFont val="Calibri"/>
        <family val="2"/>
      </rPr>
      <t xml:space="preserve">   укажите нужное количество          </t>
    </r>
    <r>
      <rPr>
        <u val="single"/>
        <sz val="11"/>
        <color indexed="29"/>
        <rFont val="Calibri"/>
        <family val="2"/>
      </rPr>
      <t xml:space="preserve"> </t>
    </r>
    <r>
      <rPr>
        <u val="single"/>
        <sz val="11"/>
        <color indexed="40"/>
        <rFont val="Calibri"/>
        <family val="2"/>
      </rPr>
      <t xml:space="preserve"> укажите выход, грамм, мл</t>
    </r>
  </si>
  <si>
    <r>
      <t xml:space="preserve">Хлебобулочные изделия, блинчики                         </t>
    </r>
    <r>
      <rPr>
        <u val="single"/>
        <sz val="11"/>
        <color indexed="40"/>
        <rFont val="Calibri"/>
        <family val="2"/>
      </rPr>
      <t>укажите количество             укажите выход, грамм, мл</t>
    </r>
  </si>
  <si>
    <r>
      <t xml:space="preserve">Десерты, кондитерские изделия, блюда из творога                    </t>
    </r>
    <r>
      <rPr>
        <u val="single"/>
        <sz val="11"/>
        <color indexed="40"/>
        <rFont val="Calibri"/>
        <family val="2"/>
      </rPr>
      <t>кол-во             укажите выход, грамм, мл</t>
    </r>
  </si>
  <si>
    <r>
      <t xml:space="preserve">Напитки                   </t>
    </r>
    <r>
      <rPr>
        <b/>
        <u val="single"/>
        <sz val="11"/>
        <color indexed="40"/>
        <rFont val="Calibri"/>
        <family val="2"/>
      </rPr>
      <t xml:space="preserve">                                              укажите нужное количество              у</t>
    </r>
    <r>
      <rPr>
        <u val="single"/>
        <sz val="11"/>
        <color indexed="40"/>
        <rFont val="Calibri"/>
        <family val="2"/>
      </rPr>
      <t>кажите выход, грамм, мл</t>
    </r>
  </si>
  <si>
    <r>
      <t xml:space="preserve">Полуфабрикаты                                                </t>
    </r>
    <r>
      <rPr>
        <u val="single"/>
        <sz val="11"/>
        <color indexed="40"/>
        <rFont val="Calibri"/>
        <family val="2"/>
      </rPr>
      <t>укажите нужное количество              укажите выход, грамм, мл</t>
    </r>
  </si>
  <si>
    <r>
      <t xml:space="preserve">Холодные закуски                              </t>
    </r>
    <r>
      <rPr>
        <u val="single"/>
        <sz val="12"/>
        <color indexed="40"/>
        <rFont val="Calibri"/>
        <family val="2"/>
      </rPr>
      <t>укажите нужное количество                     укажите выход, грамм, мл</t>
    </r>
  </si>
  <si>
    <r>
      <t xml:space="preserve">Первые блюда                                       </t>
    </r>
    <r>
      <rPr>
        <u val="single"/>
        <sz val="12"/>
        <color indexed="40"/>
        <rFont val="Calibri"/>
        <family val="2"/>
      </rPr>
      <t xml:space="preserve"> укажите нужное количество         </t>
    </r>
    <r>
      <rPr>
        <b/>
        <u val="single"/>
        <sz val="12"/>
        <color indexed="40"/>
        <rFont val="Calibri"/>
        <family val="2"/>
      </rPr>
      <t xml:space="preserve">  </t>
    </r>
    <r>
      <rPr>
        <u val="single"/>
        <sz val="12"/>
        <color indexed="40"/>
        <rFont val="Calibri"/>
        <family val="2"/>
      </rPr>
      <t>укажите выход, грамм, мл</t>
    </r>
  </si>
  <si>
    <t>Таблица №3.1.</t>
  </si>
  <si>
    <t xml:space="preserve">           3. Выберете соответствующие Вашим пожеланиям позиции из классификатора               укажите нужное Вам количество  блюд и напитков и их выход (грамм, мл)</t>
  </si>
  <si>
    <t>4. Укажите необходимый Вам выход изделия</t>
  </si>
  <si>
    <t>СПОСОБЫ ТЕПЛОВОЙ ОБРАБОТКИ</t>
  </si>
  <si>
    <t>6. Выберете нужные для Вас документы</t>
  </si>
  <si>
    <t xml:space="preserve">   ТЕХНОЛОГИЧЕСКАЯ ДОКУМЕНТАЦИЯ       на блюда и кулинарную продукцию</t>
  </si>
  <si>
    <t>5. Выберите подходящий способ тепловой обработки или перейдите к следующему шагу.</t>
  </si>
  <si>
    <t>Жарение</t>
  </si>
  <si>
    <t>Тушение</t>
  </si>
  <si>
    <t>Запекание</t>
  </si>
  <si>
    <t>Припускание</t>
  </si>
  <si>
    <t>Варка</t>
  </si>
  <si>
    <t xml:space="preserve">Реккомендованный способ тепловой обработки </t>
  </si>
  <si>
    <t>Описать с.т.о.подробнее</t>
  </si>
  <si>
    <t>Разработка сборника рецептур под заказ</t>
  </si>
  <si>
    <t>ПОЯСНЕНИЯ</t>
  </si>
  <si>
    <t>7. Оставьте свой комментарий или пояснения.</t>
  </si>
  <si>
    <t>15000 - 20000 руб.</t>
  </si>
  <si>
    <t>20000-25000 руб.</t>
  </si>
  <si>
    <t>22000-27000 руб.</t>
  </si>
  <si>
    <t>Меню для фитнес 800/1300/2000 ккал +ТК</t>
  </si>
  <si>
    <t>Меню для пивного ресторана + ТК</t>
  </si>
  <si>
    <t>Меню фуршетное +ТК</t>
  </si>
  <si>
    <t>Меню банкетное +ТК</t>
  </si>
  <si>
    <t>Меню «Кофе-брейк» +ТК</t>
  </si>
  <si>
    <t>Меню для кафе-столовой +ТК</t>
  </si>
  <si>
    <t>Стоимость 1 рецептуры + ТК</t>
  </si>
  <si>
    <r>
      <rPr>
        <b/>
        <sz val="11"/>
        <color indexed="8"/>
        <rFont val="Calibri"/>
        <family val="2"/>
      </rPr>
      <t>Сборник рецептур холодных блюд и закусок</t>
    </r>
    <r>
      <rPr>
        <sz val="11"/>
        <color theme="1"/>
        <rFont val="Calibri"/>
        <family val="2"/>
      </rPr>
      <t xml:space="preserve">, салатов из мяса, птицы, рыбы, морепродуктов, круп и овощей. </t>
    </r>
    <r>
      <rPr>
        <b/>
        <sz val="11"/>
        <color indexed="8"/>
        <rFont val="Calibri"/>
        <family val="2"/>
      </rPr>
      <t>ТК включительно.</t>
    </r>
  </si>
  <si>
    <r>
      <rPr>
        <b/>
        <sz val="11"/>
        <color indexed="8"/>
        <rFont val="Calibri"/>
        <family val="2"/>
      </rPr>
      <t xml:space="preserve">Сборник рецептур горячих блюд и гарниров. </t>
    </r>
    <r>
      <rPr>
        <sz val="11"/>
        <color theme="1"/>
        <rFont val="Calibri"/>
        <family val="2"/>
      </rPr>
      <t>Блюда из мяса, птицы, рыбы, морепродуктов, круп и овощей, гарниров.</t>
    </r>
    <r>
      <rPr>
        <b/>
        <sz val="11"/>
        <color indexed="8"/>
        <rFont val="Calibri"/>
        <family val="2"/>
      </rPr>
      <t xml:space="preserve"> ТК включительно.</t>
    </r>
  </si>
  <si>
    <r>
      <rPr>
        <b/>
        <sz val="11"/>
        <color indexed="8"/>
        <rFont val="Calibri"/>
        <family val="2"/>
      </rPr>
      <t xml:space="preserve">Сборник рецептур мучных, кондитерских и хлебо-булочных изделий. </t>
    </r>
    <r>
      <rPr>
        <sz val="11"/>
        <color theme="1"/>
        <rFont val="Calibri"/>
        <family val="2"/>
      </rPr>
      <t>Хлеб, пироги, блины, пицца, кексы, штрудели, булочки, десерты. </t>
    </r>
    <r>
      <rPr>
        <b/>
        <sz val="11"/>
        <color indexed="8"/>
        <rFont val="Calibri"/>
        <family val="2"/>
      </rPr>
      <t>ТК включительно.</t>
    </r>
  </si>
  <si>
    <r>
      <rPr>
        <b/>
        <sz val="11"/>
        <color indexed="8"/>
        <rFont val="Calibri"/>
        <family val="2"/>
      </rPr>
      <t xml:space="preserve">Сборник рецептур горячих и холодных напитков. </t>
    </r>
    <r>
      <rPr>
        <sz val="11"/>
        <color theme="1"/>
        <rFont val="Calibri"/>
        <family val="2"/>
      </rPr>
      <t>Напитки плодово-ягодные, овощные, молочные, медовые. Напитки на травах. Чаи.</t>
    </r>
    <r>
      <rPr>
        <b/>
        <sz val="11"/>
        <color indexed="8"/>
        <rFont val="Calibri"/>
        <family val="2"/>
      </rPr>
      <t xml:space="preserve"> ТК включительно.</t>
    </r>
  </si>
  <si>
    <t>рецептур+ТК</t>
  </si>
  <si>
    <t>ОСНОВНЫЕ СБОРНИКИ РЕЦЕПТУР + ТЕХНОЛОГИЧЕСКИЕ КАРТЫ НА БЛЮДА И КУЛИНАРНУЮ ПРОДУКЦИЮ</t>
  </si>
  <si>
    <r>
      <rPr>
        <b/>
        <sz val="11"/>
        <color indexed="8"/>
        <rFont val="Calibri"/>
        <family val="2"/>
      </rPr>
      <t xml:space="preserve">Сборник рецептур первых блюд. </t>
    </r>
    <r>
      <rPr>
        <sz val="11"/>
        <color theme="1"/>
        <rFont val="Calibri"/>
        <family val="2"/>
      </rPr>
      <t xml:space="preserve">Супы холодные и горячие. Борщи и щи. Солянки и рассольники. Молочные супы. </t>
    </r>
    <r>
      <rPr>
        <b/>
        <sz val="11"/>
        <color indexed="8"/>
        <rFont val="Calibri"/>
        <family val="2"/>
      </rPr>
      <t>ТК включительно.</t>
    </r>
  </si>
  <si>
    <t xml:space="preserve">Для наиболее точного расчета стоимости Вашего заказа, Вам необходимо заполнить форму-заявку </t>
  </si>
  <si>
    <t>3. Выберете нужные для Вас документы</t>
  </si>
  <si>
    <t xml:space="preserve">        3. ТЕХНОЛОГИЧЕСКАЯ ДОКУМЕНТАЦИЯ         </t>
  </si>
  <si>
    <t xml:space="preserve">  2.  Выбирете подходящий Вам Сборник(и) рецептур                        </t>
  </si>
  <si>
    <t xml:space="preserve"> 1. Выбирв интересующее Вас меню                  </t>
  </si>
  <si>
    <t>2. СБОРНИК РЕЦЕПТУР + ТЕХ. КАРТЫ</t>
  </si>
  <si>
    <t xml:space="preserve">1. РАЗРАБОТКА  МЕНЮ + ТЕХ. КАРТЫ </t>
  </si>
  <si>
    <t>Технологическая карта (ТТК)</t>
  </si>
  <si>
    <t>Технико-технологическая карта (ТК)</t>
  </si>
  <si>
    <t>Калькуляционная карта (КК)</t>
  </si>
  <si>
    <t>Акт контрольной проработки блюда (АКП)</t>
  </si>
  <si>
    <t>Обоснование расчетов (ОР)</t>
  </si>
  <si>
    <t>АНКЕТА-ОПРОСНИК ДЛЯ РАСЧЕТА СТОИМОСТИ ЗАКАЗА</t>
  </si>
  <si>
    <t>ТИП ВАШЕГО ПРЕДПРИЯТИЯ</t>
  </si>
  <si>
    <t>Столовая</t>
  </si>
  <si>
    <t>Кафе</t>
  </si>
  <si>
    <t>Ресторан</t>
  </si>
  <si>
    <t>Банкетная Служба</t>
  </si>
  <si>
    <t>Кейтеринговая Служба</t>
  </si>
  <si>
    <t>Детское кафе</t>
  </si>
  <si>
    <t>__________________________________</t>
  </si>
  <si>
    <t>Впишите Ваш тип предприятия</t>
  </si>
  <si>
    <t>Салаты</t>
  </si>
  <si>
    <t>Первые Блюда</t>
  </si>
  <si>
    <t>Гарниры</t>
  </si>
  <si>
    <t>Десерты</t>
  </si>
  <si>
    <t>Предприятие быстрого питания</t>
  </si>
  <si>
    <t>Вегетарианский ресторан/кафе</t>
  </si>
  <si>
    <t>Фитнес</t>
  </si>
  <si>
    <t>Служба доставки обедов</t>
  </si>
  <si>
    <t>Фуршетные закуски</t>
  </si>
  <si>
    <t xml:space="preserve"> УКАЖИТЕ НУЖНОЕ КОЛ-ВО РЕЦЕПТУР</t>
  </si>
  <si>
    <t>Выпечка</t>
  </si>
  <si>
    <t>Напитки</t>
  </si>
  <si>
    <t>Полуфабрикаты</t>
  </si>
  <si>
    <t xml:space="preserve">Банкетные блюда </t>
  </si>
  <si>
    <t xml:space="preserve">Горячие блюда </t>
  </si>
  <si>
    <t>УКАЖИТЕ ВЫХОД (грамм, мл)</t>
  </si>
  <si>
    <t>Fast-food</t>
  </si>
  <si>
    <t>Блинная</t>
  </si>
  <si>
    <t>Пекарня</t>
  </si>
  <si>
    <t>Укажите нужный (ые) Вам курс(ы) блюд/кулинарных изделий</t>
  </si>
  <si>
    <t>Укажите нужный (ые) Вам курс(ы) и выход</t>
  </si>
  <si>
    <t>Интересует разработка меню с "0"</t>
  </si>
  <si>
    <t>Есть собственные наработки, необходимо привестидокументацию в соответствие с Сан. Пин.</t>
  </si>
  <si>
    <t>Количество позиций в меню от 0 до 50-ти блюд + полуфабрикаты</t>
  </si>
  <si>
    <t>Количество позиций в меню от 50-ти до 100 блюд + полуфабрикаты</t>
  </si>
  <si>
    <t>Количество позиций в меню от 100-ти до 150 блюд + полуфабрикаты</t>
  </si>
  <si>
    <t>Количество позиций в меню от 150-ти до 200 блюд + полуфабрикаты</t>
  </si>
  <si>
    <t>Количество позиций в карте напитков</t>
  </si>
  <si>
    <t>Нужен полный пакет документации к меню</t>
  </si>
  <si>
    <t>Не нужен полный пакет документации, только ТК</t>
  </si>
  <si>
    <t>да / нет</t>
  </si>
  <si>
    <t>Выберите необходимый (ые) для Вас продукт (ы)</t>
  </si>
  <si>
    <t xml:space="preserve">ВАШИ ПОЯСНЕНИЯ </t>
  </si>
  <si>
    <t>ВАШИ ПОЯСНЕНИЯ</t>
  </si>
  <si>
    <t xml:space="preserve">Укажите Ваши предпочтения касаемо способа (ов) тепловой обработки допустимых </t>
  </si>
  <si>
    <t>Описать допустимые способ(ы) тепловой обработки для Вашего предприятия ниже</t>
  </si>
  <si>
    <t>______________________________________________</t>
  </si>
  <si>
    <t>Жарочный шкаф</t>
  </si>
  <si>
    <t>Духовой шкаф</t>
  </si>
  <si>
    <t>Пароконвектомат</t>
  </si>
  <si>
    <t>Конвекционная печь</t>
  </si>
  <si>
    <t>Укажите наличие теплового оборудования.              Это необходимо для расчетов.</t>
  </si>
  <si>
    <t>Оцените уровень квалификации поварского состава по 5-ти бальной шкале (разряд)</t>
  </si>
  <si>
    <t>Кондитер, пекарь</t>
  </si>
  <si>
    <t>Поварской состав</t>
  </si>
  <si>
    <t>Специализированные сборники рецептур + Технологические Карты (ТК) в подарок</t>
  </si>
  <si>
    <t>Основные сборники рецептур + Технологические Карты                        (ТК) в подарок!</t>
  </si>
  <si>
    <t>55 руб./шт.</t>
  </si>
  <si>
    <t>155 руб./пакет</t>
  </si>
  <si>
    <t>205 руб./пакет</t>
  </si>
  <si>
    <t>255 руб./пакет</t>
  </si>
  <si>
    <t>Стоимость пакета из 5-ти документов cо скидкой:</t>
  </si>
  <si>
    <t>При покупке 5-ти сборников рецептур, Вы получаете</t>
  </si>
  <si>
    <t xml:space="preserve">Стоимость 5-ти основных сборников рецептур с 33 % скидкой </t>
  </si>
  <si>
    <t>Обновление и корректировка меню, руб.</t>
  </si>
  <si>
    <r>
      <t xml:space="preserve">Дизайн меню     </t>
    </r>
    <r>
      <rPr>
        <sz val="9"/>
        <color indexed="8"/>
        <rFont val="Calibri"/>
        <family val="2"/>
      </rPr>
      <t>(3 согласования)</t>
    </r>
    <r>
      <rPr>
        <sz val="11"/>
        <color theme="1"/>
        <rFont val="Calibri"/>
        <family val="2"/>
      </rPr>
      <t xml:space="preserve">,    </t>
    </r>
    <r>
      <rPr>
        <sz val="10"/>
        <color indexed="8"/>
        <rFont val="Calibri"/>
        <family val="2"/>
      </rPr>
      <t>до 100 блюд, руб.</t>
    </r>
  </si>
  <si>
    <r>
      <t xml:space="preserve">Разработка меню "с нуля", </t>
    </r>
    <r>
      <rPr>
        <sz val="10"/>
        <color indexed="8"/>
        <rFont val="Calibri"/>
        <family val="2"/>
      </rPr>
      <t>до 100 блюд, руб.</t>
    </r>
  </si>
  <si>
    <t>Стоимость 1 рецептуры + ТК, руб.</t>
  </si>
  <si>
    <t>Стоимость, руб.</t>
  </si>
  <si>
    <t>7000-9000 руб.</t>
  </si>
  <si>
    <t>3000-5000 руб.</t>
  </si>
  <si>
    <t>5000-7000 руб.</t>
  </si>
  <si>
    <t>КЕЙТЕРИНГ В БАНОЧКАХ</t>
  </si>
  <si>
    <r>
      <rPr>
        <b/>
        <sz val="11"/>
        <color indexed="63"/>
        <rFont val="Arial"/>
        <family val="2"/>
      </rPr>
      <t>"Русская Кухня" - стиллизованный кейтеринг русской кухни</t>
    </r>
    <r>
      <rPr>
        <sz val="11"/>
        <color indexed="63"/>
        <rFont val="Arial"/>
        <family val="2"/>
      </rPr>
      <t xml:space="preserve">, доставка, обслуживание, организация тематических стиллизованных мероприятий в русском стиле + организация питания </t>
    </r>
  </si>
  <si>
    <r>
      <t>"</t>
    </r>
    <r>
      <rPr>
        <b/>
        <sz val="11"/>
        <color indexed="63"/>
        <rFont val="Arial"/>
        <family val="2"/>
      </rPr>
      <t>Азиатская Кухня"</t>
    </r>
    <r>
      <rPr>
        <sz val="11"/>
        <color indexed="63"/>
        <rFont val="Arial"/>
        <family val="2"/>
      </rPr>
      <t xml:space="preserve"> - </t>
    </r>
    <r>
      <rPr>
        <b/>
        <sz val="11"/>
        <color indexed="63"/>
        <rFont val="Arial"/>
        <family val="2"/>
      </rPr>
      <t>стиллизованный</t>
    </r>
    <r>
      <rPr>
        <sz val="11"/>
        <color indexed="63"/>
        <rFont val="Arial"/>
        <family val="2"/>
      </rPr>
      <t xml:space="preserve"> </t>
    </r>
    <r>
      <rPr>
        <b/>
        <sz val="11"/>
        <color indexed="63"/>
        <rFont val="Arial"/>
        <family val="2"/>
      </rPr>
      <t>кейтеринг азиатских кухонь</t>
    </r>
    <r>
      <rPr>
        <sz val="11"/>
        <color indexed="63"/>
        <rFont val="Arial"/>
        <family val="2"/>
      </rPr>
      <t xml:space="preserve">, доставка, обслуживание, организация тематических стиллизованных мероприятий в японском, китайском и др. азиатских стилях + организация питания </t>
    </r>
  </si>
  <si>
    <r>
      <t>"</t>
    </r>
    <r>
      <rPr>
        <b/>
        <sz val="11"/>
        <color indexed="63"/>
        <rFont val="Arial"/>
        <family val="2"/>
      </rPr>
      <t>Средиземноморская Кухня"</t>
    </r>
    <r>
      <rPr>
        <sz val="11"/>
        <color indexed="63"/>
        <rFont val="Arial"/>
        <family val="2"/>
      </rPr>
      <t xml:space="preserve"> - </t>
    </r>
    <r>
      <rPr>
        <b/>
        <sz val="11"/>
        <color indexed="63"/>
        <rFont val="Arial"/>
        <family val="2"/>
      </rPr>
      <t>стиллизованный кейтеринг средиземноморской кухни</t>
    </r>
    <r>
      <rPr>
        <sz val="11"/>
        <color indexed="63"/>
        <rFont val="Arial"/>
        <family val="2"/>
      </rPr>
      <t xml:space="preserve">, доставка, обслуживание, организация тематических стиллизованных мероприятий в морском стиле + организация питания </t>
    </r>
  </si>
  <si>
    <r>
      <t>"</t>
    </r>
    <r>
      <rPr>
        <b/>
        <sz val="11"/>
        <color indexed="63"/>
        <rFont val="Arial"/>
        <family val="2"/>
      </rPr>
      <t>Восточная Кухня"</t>
    </r>
    <r>
      <rPr>
        <sz val="11"/>
        <color indexed="63"/>
        <rFont val="Arial"/>
        <family val="2"/>
      </rPr>
      <t xml:space="preserve"> -</t>
    </r>
    <r>
      <rPr>
        <b/>
        <sz val="11"/>
        <color indexed="63"/>
        <rFont val="Arial"/>
        <family val="2"/>
      </rPr>
      <t xml:space="preserve"> стиллизованный кейтеринг восточной кухни</t>
    </r>
    <r>
      <rPr>
        <sz val="11"/>
        <color indexed="63"/>
        <rFont val="Arial"/>
        <family val="2"/>
      </rPr>
      <t xml:space="preserve">, доставка, обслуживание, организация тематических стиллизованных мероприятий в восточном стиле + организация питания </t>
    </r>
  </si>
  <si>
    <r>
      <rPr>
        <b/>
        <sz val="11"/>
        <color indexed="63"/>
        <rFont val="Arial"/>
        <family val="2"/>
      </rPr>
      <t>Питейный</t>
    </r>
    <r>
      <rPr>
        <sz val="11"/>
        <color indexed="63"/>
        <rFont val="Arial"/>
        <family val="2"/>
      </rPr>
      <t xml:space="preserve"> </t>
    </r>
    <r>
      <rPr>
        <b/>
        <sz val="11"/>
        <color indexed="63"/>
        <rFont val="Arial"/>
        <family val="2"/>
      </rPr>
      <t>кейтеринг</t>
    </r>
    <r>
      <rPr>
        <sz val="11"/>
        <color indexed="63"/>
        <rFont val="Arial"/>
        <family val="2"/>
      </rPr>
      <t>, доставка пива, закусок и блюд к пиву</t>
    </r>
  </si>
  <si>
    <t xml:space="preserve">ОБЕДЕННЫЙ КЕЙТЕРИНГ </t>
  </si>
  <si>
    <r>
      <rPr>
        <b/>
        <sz val="11"/>
        <color indexed="63"/>
        <rFont val="Arial"/>
        <family val="2"/>
      </rPr>
      <t>Фитнес</t>
    </r>
    <r>
      <rPr>
        <sz val="11"/>
        <color indexed="63"/>
        <rFont val="Arial"/>
        <family val="2"/>
      </rPr>
      <t xml:space="preserve"> </t>
    </r>
    <r>
      <rPr>
        <b/>
        <sz val="11"/>
        <color indexed="63"/>
        <rFont val="Arial"/>
        <family val="2"/>
      </rPr>
      <t>кейтеринг</t>
    </r>
    <r>
      <rPr>
        <sz val="11"/>
        <color indexed="63"/>
        <rFont val="Arial"/>
        <family val="2"/>
      </rPr>
      <t>, разработка инд.фитнес меню на день/неделю/месяц + доставка</t>
    </r>
  </si>
  <si>
    <r>
      <rPr>
        <b/>
        <sz val="11"/>
        <color indexed="63"/>
        <rFont val="Arial"/>
        <family val="2"/>
      </rPr>
      <t>Кейтеринг правильного питания</t>
    </r>
    <r>
      <rPr>
        <sz val="11"/>
        <color indexed="63"/>
        <rFont val="Arial"/>
        <family val="2"/>
      </rPr>
      <t>, разработка инд. меню на день/неделю/месяц + доставка</t>
    </r>
  </si>
  <si>
    <r>
      <rPr>
        <b/>
        <sz val="11"/>
        <color indexed="63"/>
        <rFont val="Arial"/>
        <family val="2"/>
      </rPr>
      <t>Кейтеринг диетического питания</t>
    </r>
    <r>
      <rPr>
        <sz val="11"/>
        <color indexed="63"/>
        <rFont val="Arial"/>
        <family val="2"/>
      </rPr>
      <t>, разработка инд. меню с учетом диеты, реккомендованной диетологом на день/неделю/месяц +доставка (кето-диета, кефирная, овощная, мясная, рыбная, фруктовая, ягодная, очищающая, восстанавливающая, витаминная и др. диеты)</t>
    </r>
  </si>
  <si>
    <t>СОБЫТИЙНЫЙ КЕЙТЕРИНГ</t>
  </si>
  <si>
    <r>
      <rPr>
        <b/>
        <sz val="11"/>
        <color indexed="63"/>
        <rFont val="Arial"/>
        <family val="2"/>
      </rPr>
      <t>Д</t>
    </r>
    <r>
      <rPr>
        <b/>
        <sz val="11"/>
        <color indexed="63"/>
        <rFont val="Arial"/>
        <family val="2"/>
      </rPr>
      <t xml:space="preserve">етский кейтеринг, </t>
    </r>
    <r>
      <rPr>
        <sz val="11"/>
        <color indexed="63"/>
        <rFont val="Arial"/>
        <family val="2"/>
      </rPr>
      <t>организация детского праздника+организация питания</t>
    </r>
  </si>
  <si>
    <r>
      <rPr>
        <b/>
        <sz val="11"/>
        <color indexed="63"/>
        <rFont val="Arial"/>
        <family val="2"/>
      </rPr>
      <t xml:space="preserve">«Кофе-брейк» кейтеринг, </t>
    </r>
    <r>
      <rPr>
        <sz val="11"/>
        <color indexed="63"/>
        <rFont val="Arial"/>
        <family val="2"/>
      </rPr>
      <t>организация кратковременного питания и обслуживания в рамках корпоративных событий (семинары, форумы, конференции, фестивали, презентации и пр.)</t>
    </r>
  </si>
  <si>
    <r>
      <rPr>
        <b/>
        <sz val="11"/>
        <color indexed="63"/>
        <rFont val="Arial"/>
        <family val="2"/>
      </rPr>
      <t xml:space="preserve">Банкетный кейтеринг, </t>
    </r>
    <r>
      <rPr>
        <sz val="11"/>
        <color indexed="63"/>
        <rFont val="Arial"/>
        <family val="2"/>
      </rPr>
      <t>организация питания и обслуживания в рамках частных событий (свадьбы, юбилеи, семейные и корпоративные торжества), доставка, накрытие, обслуживание, организация мероприятия под ключ</t>
    </r>
  </si>
  <si>
    <r>
      <rPr>
        <b/>
        <sz val="11"/>
        <color indexed="63"/>
        <rFont val="Arial"/>
        <family val="2"/>
      </rPr>
      <t xml:space="preserve">Фуршетный кейтеринг, </t>
    </r>
    <r>
      <rPr>
        <sz val="11"/>
        <color indexed="63"/>
        <rFont val="Arial"/>
        <family val="2"/>
      </rPr>
      <t>организация питания и обслуживания в рамках частных и корпоративных событий (свадьбы, юбилеи, семейные и корпоративные торжества), доставка, накрытие, обслуживание, организация мероприятия под ключ</t>
    </r>
  </si>
  <si>
    <t>ПОМИНАЛЬНЫЙ КЕЙТЕРИНГ</t>
  </si>
  <si>
    <r>
      <rPr>
        <b/>
        <sz val="11"/>
        <color indexed="63"/>
        <rFont val="Arial"/>
        <family val="2"/>
      </rPr>
      <t>Поминальный кейтеринг</t>
    </r>
    <r>
      <rPr>
        <b/>
        <sz val="11"/>
        <color indexed="63"/>
        <rFont val="Arial"/>
        <family val="2"/>
      </rPr>
      <t xml:space="preserve">, </t>
    </r>
    <r>
      <rPr>
        <sz val="11"/>
        <color indexed="63"/>
        <rFont val="Arial"/>
        <family val="2"/>
      </rPr>
      <t>организация питания и обслуживания поминальных событий с доставкой на дом, офис или на место захоронения</t>
    </r>
  </si>
  <si>
    <r>
      <rPr>
        <b/>
        <sz val="11"/>
        <color indexed="63"/>
        <rFont val="Arial"/>
        <family val="2"/>
      </rPr>
      <t xml:space="preserve">"Домашний Fast-food" кейтеринг - </t>
    </r>
    <r>
      <rPr>
        <sz val="11"/>
        <color indexed="63"/>
        <rFont val="Arial"/>
        <family val="2"/>
      </rPr>
      <t>пироги, блины, выпечка, сладости, пицца, бургеры, сэндвичи, напитки и пр.,</t>
    </r>
    <r>
      <rPr>
        <b/>
        <sz val="11"/>
        <color indexed="63"/>
        <rFont val="Arial"/>
        <family val="2"/>
      </rPr>
      <t xml:space="preserve"> </t>
    </r>
    <r>
      <rPr>
        <sz val="11"/>
        <color indexed="63"/>
        <rFont val="Arial"/>
        <family val="2"/>
      </rPr>
      <t>,доставка</t>
    </r>
  </si>
  <si>
    <r>
      <rPr>
        <b/>
        <sz val="11"/>
        <color indexed="63"/>
        <rFont val="Arial"/>
        <family val="2"/>
      </rPr>
      <t>Обеденный</t>
    </r>
    <r>
      <rPr>
        <sz val="11"/>
        <color indexed="63"/>
        <rFont val="Arial"/>
        <family val="2"/>
      </rPr>
      <t xml:space="preserve"> </t>
    </r>
    <r>
      <rPr>
        <b/>
        <sz val="11"/>
        <color indexed="63"/>
        <rFont val="Arial"/>
        <family val="2"/>
      </rPr>
      <t>кейтеринг</t>
    </r>
    <r>
      <rPr>
        <sz val="11"/>
        <color indexed="63"/>
        <rFont val="Arial"/>
        <family val="2"/>
      </rPr>
      <t>, доставка обедов в ланч-боксах</t>
    </r>
  </si>
  <si>
    <r>
      <rPr>
        <b/>
        <sz val="11"/>
        <color indexed="63"/>
        <rFont val="Arial"/>
        <family val="2"/>
      </rPr>
      <t>Обеденный</t>
    </r>
    <r>
      <rPr>
        <sz val="11"/>
        <color indexed="63"/>
        <rFont val="Arial"/>
        <family val="2"/>
      </rPr>
      <t xml:space="preserve"> </t>
    </r>
    <r>
      <rPr>
        <b/>
        <sz val="11"/>
        <color indexed="63"/>
        <rFont val="Arial"/>
        <family val="2"/>
      </rPr>
      <t>кейтеринг</t>
    </r>
    <r>
      <rPr>
        <sz val="11"/>
        <color indexed="63"/>
        <rFont val="Arial"/>
        <family val="2"/>
      </rPr>
      <t xml:space="preserve">, доставка + организация питания в режиме линии раздачи </t>
    </r>
  </si>
  <si>
    <t>ЭТАЖИ ФРАНШИЗЫ КЕЙТЕРИНГ</t>
  </si>
  <si>
    <t xml:space="preserve">FAST-FOOD КЕЙТЕРИНГ </t>
  </si>
  <si>
    <t xml:space="preserve">ПИТЕЙНЫЙ КЕЙТЕРИНГ </t>
  </si>
  <si>
    <t>СТИЛЛИЗОВАННЫЙ И ТЕМАТИЧЕСКИЙ КЕЙТЕРИНГ</t>
  </si>
  <si>
    <r>
      <t>Вегетарианский кейтеринг</t>
    </r>
    <r>
      <rPr>
        <b/>
        <sz val="11"/>
        <color indexed="63"/>
        <rFont val="Arial"/>
        <family val="2"/>
      </rPr>
      <t xml:space="preserve">, </t>
    </r>
    <r>
      <rPr>
        <sz val="11"/>
        <color indexed="63"/>
        <rFont val="Arial"/>
        <family val="2"/>
      </rPr>
      <t>доставка</t>
    </r>
  </si>
  <si>
    <t>Другие варианты кейтеринга</t>
  </si>
  <si>
    <t>СТОИМОСТЬ СЕРТИФИКАЦИИ ПРОДУКЦИИ ОБЩЕСТВЕННОГО ПИТАНИЯ</t>
  </si>
  <si>
    <t>Стоимость разработки ТУ</t>
  </si>
  <si>
    <t>Стоимость регистрации ТУ</t>
  </si>
  <si>
    <t>Стоимость Декларации ТР ТС (ЕАС) на 3 года</t>
  </si>
  <si>
    <t>Стоимость протокола испытаний</t>
  </si>
  <si>
    <t>Стоимость Сертификата ИСО 22000 ХАССП</t>
  </si>
  <si>
    <t>без скидки</t>
  </si>
  <si>
    <t>Стоимость в рамках партнерской программы:</t>
  </si>
  <si>
    <t>Итоговая стоимость:</t>
  </si>
  <si>
    <t>со скидкой</t>
  </si>
  <si>
    <t>Ваша выгода: при покупке 5-ти сборников рецептур по акции Ваша скидка составит</t>
  </si>
  <si>
    <t>Стоимость определяется исходя из количества рецептур</t>
  </si>
  <si>
    <t>Таблица №3.2.</t>
  </si>
  <si>
    <t>УНИКАЛЬНЫЕ СБОРНИКИ + ТЕХНОЛОГИЧЕСКИЕ КАРТЫ И ИЛЛЮСТРАЦИИ К НИМ</t>
  </si>
  <si>
    <t>Стоимость проработки блюда и фотосессии (ТК + иллюстрация), руб.</t>
  </si>
  <si>
    <t>Стоимость 1 рецептуры + тех.карта (ТК), руб.</t>
  </si>
  <si>
    <r>
      <rPr>
        <b/>
        <sz val="10"/>
        <color indexed="29"/>
        <rFont val="Arial"/>
        <family val="2"/>
      </rPr>
      <t>Калькуляционная карта</t>
    </r>
    <r>
      <rPr>
        <b/>
        <sz val="10"/>
        <color indexed="8"/>
        <rFont val="Arial"/>
        <family val="2"/>
      </rPr>
      <t xml:space="preserve"> (расчет себестоимости каждого ингредиента и самого блюда на 1 и на 10 изделий);</t>
    </r>
  </si>
  <si>
    <r>
      <rPr>
        <b/>
        <sz val="10"/>
        <color indexed="29"/>
        <rFont val="Arial"/>
        <family val="2"/>
      </rPr>
      <t>Акт контрольной проработки блюда</t>
    </r>
    <r>
      <rPr>
        <b/>
        <sz val="10"/>
        <color indexed="8"/>
        <rFont val="Arial"/>
        <family val="2"/>
      </rPr>
      <t xml:space="preserve"> (расчет процентов потерь при холодной и тепловой обработках на 1 и на 10 изделий, описание способов обработки и пр.)</t>
    </r>
  </si>
  <si>
    <r>
      <rPr>
        <b/>
        <sz val="10"/>
        <color indexed="29"/>
        <rFont val="Arial"/>
        <family val="2"/>
      </rPr>
      <t>Технологическая карта</t>
    </r>
    <r>
      <rPr>
        <b/>
        <sz val="10"/>
        <color indexed="8"/>
        <rFont val="Arial"/>
        <family val="2"/>
      </rPr>
      <t xml:space="preserve"> (тех. процесс, нормы закладки каждого ингредиента на 1-ну и на 10 порций, выход готового изделия и каждого ингредиента после всех процессов обработки);</t>
    </r>
  </si>
  <si>
    <r>
      <rPr>
        <b/>
        <sz val="10"/>
        <color indexed="29"/>
        <rFont val="Arial"/>
        <family val="2"/>
      </rPr>
      <t>Обоснование расчетов</t>
    </r>
    <r>
      <rPr>
        <b/>
        <sz val="10"/>
        <color indexed="8"/>
        <rFont val="Arial"/>
        <family val="2"/>
      </rPr>
      <t xml:space="preserve"> (рассчетные формулы и сам расчет Б.Ж.У., калорийности изделий, физико-химических и микробиологических показателей, энергетической ценности и пр.)</t>
    </r>
  </si>
  <si>
    <r>
      <rPr>
        <b/>
        <sz val="10"/>
        <color indexed="29"/>
        <rFont val="Arial"/>
        <family val="2"/>
      </rPr>
      <t>Технико-технологическая карта</t>
    </r>
    <r>
      <rPr>
        <b/>
        <sz val="10"/>
        <color indexed="8"/>
        <rFont val="Arial"/>
        <family val="2"/>
      </rPr>
      <t xml:space="preserve"> (нормы закладок каждого ингредиента, выход (вес) каждого ингредиента после холодной обработки, до тепловой, как полуфабриката, тех. процесс, описание всех показателей изделия)</t>
    </r>
  </si>
  <si>
    <t>Консультации от шеф-технолога (в период разработки документов)</t>
  </si>
  <si>
    <t xml:space="preserve">Разработка меню "с нуля" или  оптимизация - стоимость индивидуальна, в зависимости от сложности </t>
  </si>
  <si>
    <t>Допускается разбивка сборников под №5, №10, №11.</t>
  </si>
  <si>
    <t xml:space="preserve">Стоимость </t>
  </si>
  <si>
    <r>
      <rPr>
        <b/>
        <sz val="11"/>
        <color indexed="63"/>
        <rFont val="Arial"/>
        <family val="2"/>
      </rPr>
      <t>Карта напитков +ТК</t>
    </r>
  </si>
  <si>
    <t>см табл. №3.1.</t>
  </si>
  <si>
    <t>25 руб.*</t>
  </si>
  <si>
    <t xml:space="preserve">Кол-во рецептур </t>
  </si>
  <si>
    <t>Стоимость комплекта документов: обоснование расчетов (рассчет Б.Ж.У., калорийности изделий, физико-химических и микробиологических показателей, энергетической ценности и пр.), технико-технологических и калькуляционных карт рассчитывается согласно таблицы №2</t>
  </si>
  <si>
    <r>
      <rPr>
        <b/>
        <sz val="12"/>
        <color indexed="8"/>
        <rFont val="Calibri"/>
        <family val="2"/>
      </rPr>
      <t>Разработка индивидуального сборника рецептур в  виде уникального пособия для работников кухни</t>
    </r>
    <r>
      <rPr>
        <sz val="12"/>
        <color indexed="8"/>
        <rFont val="Calibri"/>
        <family val="2"/>
      </rPr>
      <t xml:space="preserve"> с описанием норм закладок ингредиентов (вес Брутто/вес Нетто), выходом готового изделия, описанием технологического процесса и способов тепловой обработки, с иллюстрациями блюд и напитков </t>
    </r>
  </si>
  <si>
    <r>
      <t xml:space="preserve">  СР</t>
    </r>
    <r>
      <rPr>
        <b/>
        <sz val="12"/>
        <color indexed="8"/>
        <rFont val="Calibri"/>
        <family val="2"/>
      </rPr>
      <t xml:space="preserve"> «Самые популярные блюда»</t>
    </r>
    <r>
      <rPr>
        <sz val="12"/>
        <color indexed="8"/>
        <rFont val="Calibri"/>
        <family val="2"/>
      </rPr>
      <t xml:space="preserve"> + ТК в подарок!</t>
    </r>
  </si>
  <si>
    <r>
      <t xml:space="preserve">  СР</t>
    </r>
    <r>
      <rPr>
        <b/>
        <sz val="12"/>
        <color indexed="8"/>
        <rFont val="Calibri"/>
        <family val="2"/>
      </rPr>
      <t xml:space="preserve"> «Столовая. Недорогие блюда.»</t>
    </r>
    <r>
      <rPr>
        <sz val="12"/>
        <color indexed="8"/>
        <rFont val="Calibri"/>
        <family val="2"/>
      </rPr>
      <t xml:space="preserve"> + ТК в подарок!</t>
    </r>
  </si>
  <si>
    <r>
      <t xml:space="preserve">  СР</t>
    </r>
    <r>
      <rPr>
        <b/>
        <sz val="12"/>
        <color indexed="8"/>
        <rFont val="Calibri"/>
        <family val="2"/>
      </rPr>
      <t xml:space="preserve"> «Правильное питание»</t>
    </r>
    <r>
      <rPr>
        <sz val="12"/>
        <color indexed="8"/>
        <rFont val="Calibri"/>
        <family val="2"/>
      </rPr>
      <t xml:space="preserve"> + ТК в подарок! </t>
    </r>
  </si>
  <si>
    <r>
      <t xml:space="preserve">  СР</t>
    </r>
    <r>
      <rPr>
        <b/>
        <sz val="12"/>
        <color indexed="8"/>
        <rFont val="Calibri"/>
        <family val="2"/>
      </rPr>
      <t xml:space="preserve"> «Фитнес-питание»</t>
    </r>
    <r>
      <rPr>
        <sz val="12"/>
        <color indexed="8"/>
        <rFont val="Calibri"/>
        <family val="2"/>
      </rPr>
      <t xml:space="preserve"> + ТК в подарок!</t>
    </r>
  </si>
  <si>
    <r>
      <t xml:space="preserve">  СР </t>
    </r>
    <r>
      <rPr>
        <b/>
        <sz val="12"/>
        <color indexed="8"/>
        <rFont val="Calibri"/>
        <family val="2"/>
      </rPr>
      <t xml:space="preserve">«Блинная &amp; Пекарня» </t>
    </r>
    <r>
      <rPr>
        <sz val="12"/>
        <color indexed="8"/>
        <rFont val="Calibri"/>
        <family val="2"/>
      </rPr>
      <t xml:space="preserve"> + ТК в подарок!</t>
    </r>
  </si>
  <si>
    <r>
      <t xml:space="preserve">  СР</t>
    </r>
    <r>
      <rPr>
        <b/>
        <sz val="12"/>
        <color indexed="8"/>
        <rFont val="Calibri"/>
        <family val="2"/>
      </rPr>
      <t xml:space="preserve"> «Блюда и закуски к пиву»</t>
    </r>
    <r>
      <rPr>
        <sz val="12"/>
        <color indexed="8"/>
        <rFont val="Calibri"/>
        <family val="2"/>
      </rPr>
      <t xml:space="preserve"> + ТК в подарок!</t>
    </r>
  </si>
  <si>
    <r>
      <t xml:space="preserve">  СР </t>
    </r>
    <r>
      <rPr>
        <b/>
        <sz val="12"/>
        <color indexed="8"/>
        <rFont val="Calibri"/>
        <family val="2"/>
      </rPr>
      <t>«Русская Кухня»</t>
    </r>
    <r>
      <rPr>
        <sz val="12"/>
        <color indexed="8"/>
        <rFont val="Calibri"/>
        <family val="2"/>
      </rPr>
      <t xml:space="preserve">  + ТК в подарок!</t>
    </r>
  </si>
  <si>
    <r>
      <t xml:space="preserve">  СР </t>
    </r>
    <r>
      <rPr>
        <b/>
        <sz val="12"/>
        <color indexed="8"/>
        <rFont val="Calibri"/>
        <family val="2"/>
      </rPr>
      <t>«Азиатская Кухня»</t>
    </r>
    <r>
      <rPr>
        <sz val="12"/>
        <color indexed="8"/>
        <rFont val="Calibri"/>
        <family val="2"/>
      </rPr>
      <t xml:space="preserve">  + ТК в подарок!</t>
    </r>
  </si>
  <si>
    <r>
      <t xml:space="preserve">  СР «</t>
    </r>
    <r>
      <rPr>
        <b/>
        <sz val="12"/>
        <color indexed="8"/>
        <rFont val="Calibri"/>
        <family val="2"/>
      </rPr>
      <t>Итальянская Кухня»</t>
    </r>
    <r>
      <rPr>
        <sz val="12"/>
        <color indexed="8"/>
        <rFont val="Calibri"/>
        <family val="2"/>
      </rPr>
      <t xml:space="preserve">  + ТК в подарок!</t>
    </r>
  </si>
  <si>
    <r>
      <t xml:space="preserve">  СР</t>
    </r>
    <r>
      <rPr>
        <b/>
        <sz val="12"/>
        <color indexed="8"/>
        <rFont val="Calibri"/>
        <family val="2"/>
      </rPr>
      <t xml:space="preserve"> «Гриль &amp; Стейк Хауз»</t>
    </r>
    <r>
      <rPr>
        <sz val="12"/>
        <color indexed="8"/>
        <rFont val="Calibri"/>
        <family val="2"/>
      </rPr>
      <t xml:space="preserve">  + ТК в подарок!</t>
    </r>
  </si>
  <si>
    <r>
      <t xml:space="preserve">  СР </t>
    </r>
    <r>
      <rPr>
        <b/>
        <sz val="12"/>
        <color indexed="8"/>
        <rFont val="Calibri"/>
        <family val="2"/>
      </rPr>
      <t>«Fast-Food &amp; Блинная»</t>
    </r>
    <r>
      <rPr>
        <sz val="12"/>
        <color indexed="8"/>
        <rFont val="Calibri"/>
        <family val="2"/>
      </rPr>
      <t xml:space="preserve">  + ТК в подарок!</t>
    </r>
  </si>
  <si>
    <r>
      <t xml:space="preserve">  СР</t>
    </r>
    <r>
      <rPr>
        <b/>
        <sz val="12"/>
        <color indexed="8"/>
        <rFont val="Calibri"/>
        <family val="2"/>
      </rPr>
      <t xml:space="preserve"> «ТОП-Бургеров» </t>
    </r>
    <r>
      <rPr>
        <sz val="12"/>
        <color indexed="8"/>
        <rFont val="Calibri"/>
        <family val="2"/>
      </rPr>
      <t xml:space="preserve"> + ТК в подарок!</t>
    </r>
  </si>
  <si>
    <r>
      <t xml:space="preserve">  СР</t>
    </r>
    <r>
      <rPr>
        <b/>
        <sz val="12"/>
        <color indexed="8"/>
        <rFont val="Calibri"/>
        <family val="2"/>
      </rPr>
      <t xml:space="preserve"> «ТОП-Пицца» </t>
    </r>
    <r>
      <rPr>
        <sz val="12"/>
        <color indexed="8"/>
        <rFont val="Calibri"/>
        <family val="2"/>
      </rPr>
      <t xml:space="preserve"> + ТК в подарок!</t>
    </r>
  </si>
  <si>
    <r>
      <t xml:space="preserve">  СР</t>
    </r>
    <r>
      <rPr>
        <b/>
        <sz val="12"/>
        <color indexed="8"/>
        <rFont val="Calibri"/>
        <family val="2"/>
      </rPr>
      <t xml:space="preserve"> «Банкетное меню»</t>
    </r>
    <r>
      <rPr>
        <sz val="12"/>
        <color indexed="8"/>
        <rFont val="Calibri"/>
        <family val="2"/>
      </rPr>
      <t xml:space="preserve">  + ТК в подарок!</t>
    </r>
  </si>
  <si>
    <r>
      <t xml:space="preserve">  СР</t>
    </r>
    <r>
      <rPr>
        <b/>
        <sz val="12"/>
        <color indexed="8"/>
        <rFont val="Calibri"/>
        <family val="2"/>
      </rPr>
      <t xml:space="preserve"> «Кейтеринг. Фуршет.»</t>
    </r>
    <r>
      <rPr>
        <sz val="12"/>
        <color indexed="8"/>
        <rFont val="Calibri"/>
        <family val="2"/>
      </rPr>
      <t xml:space="preserve">  + ТК в подарок!</t>
    </r>
  </si>
  <si>
    <r>
      <t xml:space="preserve">  СР</t>
    </r>
    <r>
      <rPr>
        <b/>
        <sz val="12"/>
        <color indexed="8"/>
        <rFont val="Calibri"/>
        <family val="2"/>
      </rPr>
      <t xml:space="preserve"> «Кейтеринг. Кофе-Брейк.»</t>
    </r>
    <r>
      <rPr>
        <sz val="12"/>
        <color indexed="8"/>
        <rFont val="Calibri"/>
        <family val="2"/>
      </rPr>
      <t xml:space="preserve">  + ТК в подарок!</t>
    </r>
  </si>
  <si>
    <r>
      <t xml:space="preserve">  СР </t>
    </r>
    <r>
      <rPr>
        <b/>
        <sz val="12"/>
        <color indexed="8"/>
        <rFont val="Calibri"/>
        <family val="2"/>
      </rPr>
      <t xml:space="preserve">«Детское Кафе» </t>
    </r>
    <r>
      <rPr>
        <sz val="12"/>
        <color indexed="8"/>
        <rFont val="Calibri"/>
        <family val="2"/>
      </rPr>
      <t>+ ТК в подарок!</t>
    </r>
  </si>
  <si>
    <r>
      <t xml:space="preserve">  СР </t>
    </r>
    <r>
      <rPr>
        <b/>
        <sz val="12"/>
        <color indexed="8"/>
        <rFont val="Calibri"/>
        <family val="2"/>
      </rPr>
      <t>«Вегетарианская Кухня»</t>
    </r>
    <r>
      <rPr>
        <sz val="12"/>
        <color indexed="8"/>
        <rFont val="Calibri"/>
        <family val="2"/>
      </rPr>
      <t xml:space="preserve"> + ТК в подарок!</t>
    </r>
  </si>
  <si>
    <r>
      <t xml:space="preserve">  СР </t>
    </r>
    <r>
      <rPr>
        <b/>
        <sz val="12"/>
        <color indexed="8"/>
        <rFont val="Calibri"/>
        <family val="2"/>
      </rPr>
      <t>«Полуфабрикаты»</t>
    </r>
    <r>
      <rPr>
        <sz val="12"/>
        <color indexed="8"/>
        <rFont val="Calibri"/>
        <family val="2"/>
      </rPr>
      <t xml:space="preserve"> + ТК в подарок!</t>
    </r>
  </si>
  <si>
    <r>
      <rPr>
        <b/>
        <sz val="12"/>
        <color indexed="8"/>
        <rFont val="Calibri"/>
        <family val="2"/>
      </rPr>
      <t>Сборник рецептур первых блюд</t>
    </r>
    <r>
      <rPr>
        <sz val="12"/>
        <color indexed="8"/>
        <rFont val="Calibri"/>
        <family val="2"/>
      </rPr>
      <t xml:space="preserve">. Супы холодные и горячие. Борщи и щи. Солянки и рассольники. Молочные. </t>
    </r>
    <r>
      <rPr>
        <b/>
        <sz val="12"/>
        <color indexed="8"/>
        <rFont val="Calibri"/>
        <family val="2"/>
      </rPr>
      <t>ТК плюс</t>
    </r>
  </si>
  <si>
    <r>
      <rPr>
        <b/>
        <sz val="12"/>
        <color indexed="8"/>
        <rFont val="Calibri"/>
        <family val="2"/>
      </rPr>
      <t>Сборник рецептур холодных блюд и закусок</t>
    </r>
    <r>
      <rPr>
        <sz val="12"/>
        <color indexed="8"/>
        <rFont val="Calibri"/>
        <family val="2"/>
      </rPr>
      <t xml:space="preserve">, салатов из мяса, птицы, рыбы, морепродуктов, круп и овощей. </t>
    </r>
    <r>
      <rPr>
        <b/>
        <sz val="12"/>
        <color indexed="8"/>
        <rFont val="Calibri"/>
        <family val="2"/>
      </rPr>
      <t>ТК плюс.</t>
    </r>
  </si>
  <si>
    <r>
      <rPr>
        <b/>
        <sz val="12"/>
        <color indexed="8"/>
        <rFont val="Calibri"/>
        <family val="2"/>
      </rPr>
      <t xml:space="preserve">Сборник рецептур горячих блюд и гарниров. </t>
    </r>
    <r>
      <rPr>
        <sz val="12"/>
        <color indexed="8"/>
        <rFont val="Calibri"/>
        <family val="2"/>
      </rPr>
      <t xml:space="preserve">Блюда из мяса, птицы, рыбы, морепродуктов, круп и овощей, гарниров. </t>
    </r>
    <r>
      <rPr>
        <b/>
        <sz val="12"/>
        <color indexed="8"/>
        <rFont val="Calibri"/>
        <family val="2"/>
      </rPr>
      <t>ТК плюс.</t>
    </r>
  </si>
  <si>
    <r>
      <rPr>
        <b/>
        <sz val="12"/>
        <color indexed="8"/>
        <rFont val="Calibri"/>
        <family val="2"/>
      </rPr>
      <t xml:space="preserve">Сборник рецептур мучных, кондитерских и хлебо-булочных изделий. </t>
    </r>
    <r>
      <rPr>
        <sz val="12"/>
        <color indexed="8"/>
        <rFont val="Calibri"/>
        <family val="2"/>
      </rPr>
      <t>Хлеб, пироги, блины, пицца, кексы, штрудели, булочки, десерты. </t>
    </r>
    <r>
      <rPr>
        <b/>
        <sz val="12"/>
        <color indexed="8"/>
        <rFont val="Calibri"/>
        <family val="2"/>
      </rPr>
      <t>ТК плюс.</t>
    </r>
  </si>
  <si>
    <r>
      <rPr>
        <b/>
        <sz val="12"/>
        <color indexed="8"/>
        <rFont val="Calibri"/>
        <family val="2"/>
      </rPr>
      <t xml:space="preserve">Сборник рецептур горячих и холодных напитков. </t>
    </r>
    <r>
      <rPr>
        <sz val="12"/>
        <color indexed="8"/>
        <rFont val="Calibri"/>
        <family val="2"/>
      </rPr>
      <t>Напитки плодово-ягодные, овощные, молочные, медовые. Напитки на травах. Чаи.</t>
    </r>
    <r>
      <rPr>
        <b/>
        <sz val="12"/>
        <color indexed="8"/>
        <rFont val="Calibri"/>
        <family val="2"/>
      </rPr>
      <t xml:space="preserve">     ТК плюс.</t>
    </r>
  </si>
  <si>
    <t>от 7000  руб.</t>
  </si>
  <si>
    <t>от 3000 руб.</t>
  </si>
  <si>
    <t>от 5000 руб.</t>
  </si>
  <si>
    <t>от 7000 руб.</t>
  </si>
  <si>
    <t>Итоговая стоимость за разработку специализированного уникального сборника рецептур с иллюстрациями:</t>
  </si>
  <si>
    <t>Анализ рынка, руб.</t>
  </si>
  <si>
    <t>Предварительная стоимость работ/услуг, руб.</t>
  </si>
  <si>
    <t>Разработка блоков (разделов): "о нас"; "меню", "отзывы", "портфолио", "сотрудничество"; "вакансии"; "событийный кейтеринг"; "фотогаллерея"; "контакты" и др.</t>
  </si>
  <si>
    <t>УНИКАЛЬНОЕ  ПОСОБИЕ ДЛЯ ПОВАРОВ</t>
  </si>
  <si>
    <t>Меню для блинной +ТК</t>
  </si>
  <si>
    <t>Меню для пекарни +ТК</t>
  </si>
  <si>
    <t>Меню для пиццерии + ТК</t>
  </si>
  <si>
    <t>Меню для Fast-food ресторана +ТК</t>
  </si>
  <si>
    <t>Меню для ресторана правильного питания +ТК</t>
  </si>
  <si>
    <t>Меню для ресторана Русской Кухни +ТК</t>
  </si>
  <si>
    <t>Меню для ресторана Азиатской Кухни +ТК</t>
  </si>
  <si>
    <t>Меню для ресторана Итальянской Кухни +ТК</t>
  </si>
  <si>
    <t>Меню для вегетарианского ресторана +ТК</t>
  </si>
  <si>
    <t>Меню для детского кафе +ТК</t>
  </si>
  <si>
    <t xml:space="preserve">Меню десертное + ТК </t>
  </si>
  <si>
    <t>Меню для пекарни и кондитерской +ТК</t>
  </si>
  <si>
    <t>Карта напитков +ТК</t>
  </si>
  <si>
    <t>Стоимость 5-ти основных сборников рецептур с 33 % скидкой</t>
  </si>
  <si>
    <t>Start-up Инструктор</t>
  </si>
  <si>
    <t>Start-up Маркетолог-консультант</t>
  </si>
  <si>
    <t>Кол-во рецептур, руб.</t>
  </si>
  <si>
    <t>Информация с итоговой "0" ценой на рассмотрение. Все индивидуально. В зависимости от объема работ/услуг.</t>
  </si>
  <si>
    <t>Оптимизация меню  (согласование)</t>
  </si>
  <si>
    <t>Дизайн - макет  меню  (согласование)</t>
  </si>
  <si>
    <t>НАИМЕНОВАНИЕ УСЛУГИ</t>
  </si>
  <si>
    <t>Разработка 5 комплексных программ (меню на день) диет. Питания</t>
  </si>
  <si>
    <t>"Лайт" - экспресс фигура, программа питания для быстрого снижения веса, 800 ккал</t>
  </si>
  <si>
    <t>"Стандарт" - программа планомерного и эффективного снижения веса, 1300 ккал</t>
  </si>
  <si>
    <t>"Интенсив" - программа питания, нацеленная на достижение максимальных результатов от тренировок, 2000 ккал</t>
  </si>
  <si>
    <t>Технико-технологическая карта (нормы закладок каждого ингредиента, выход (вес) каждого ингредиента после холодной обработки, до тепловой, как полуфабриката, тех. процесс, описание всех показателей изделия: БЖУ, химико-физические и микробиологические)</t>
  </si>
  <si>
    <t>БОНУС</t>
  </si>
  <si>
    <t>Составление листа калорийности блюд согласно ассортиментного перечня</t>
  </si>
  <si>
    <t>по запросу</t>
  </si>
  <si>
    <t>Разработка ассортиментного перечня-конструктора меню диетического/правильного питания с расчетом себестоимости, БЖУ и килокалорий, с учетом формирования предложения на 5 дней и ротации понедельно (78 наименований)</t>
  </si>
  <si>
    <r>
      <t>Стоимость  1 программы /документа</t>
    </r>
    <r>
      <rPr>
        <b/>
        <sz val="13"/>
        <color indexed="9"/>
        <rFont val="Calibri"/>
        <family val="2"/>
      </rPr>
      <t>, руб.</t>
    </r>
  </si>
  <si>
    <t>Кол-во программ/ документов, шт.</t>
  </si>
  <si>
    <t>Обучение персонала</t>
  </si>
  <si>
    <r>
      <t>ТТК на полуфабрикаты по запросу Заказчика</t>
    </r>
    <r>
      <rPr>
        <b/>
        <sz val="12"/>
        <color indexed="29"/>
        <rFont val="Arial"/>
        <family val="2"/>
      </rPr>
      <t xml:space="preserve"> (безвозмездно до 10 док-ов)</t>
    </r>
  </si>
  <si>
    <r>
      <t>Акт контрольной проработки блюда (расчет процентов потерь при холодной и тепловой обработках на 1 и на 10 изделий, описание способов) по запросу Заказчика</t>
    </r>
    <r>
      <rPr>
        <b/>
        <sz val="12"/>
        <color indexed="29"/>
        <rFont val="Arial"/>
        <family val="2"/>
      </rPr>
      <t xml:space="preserve"> (безвозмездно до 10 док-ов)</t>
    </r>
  </si>
  <si>
    <t>Разработка сборника мини-рецептур в  виде пособия для работников кухни с описанием норм закладок ингредиентов (вес Брутто/вес Нетто), выходом готового изделия, описанием технологического процесса и способов тепловой обработки. При этом, выход блюд заранее определены Заказчиком. Салаты/холодные закуски-100-150 гр; первые блюда-300 мл; горячие блюда 80-120 гр (соусные г.б. - до 150 гр); гарниры 150-200 гр.</t>
  </si>
  <si>
    <t>Приложение №1 к договору №__________________ от "05" июня 2018 года</t>
  </si>
  <si>
    <t>Первые блюда</t>
  </si>
  <si>
    <t>Специальные предложения</t>
  </si>
  <si>
    <t>Кондитерские, мучные и х/б изделия</t>
  </si>
  <si>
    <t>Гарниры,  соусы, заправки</t>
  </si>
  <si>
    <t>Горячие блюда и  закуски</t>
  </si>
  <si>
    <t>Холодные закуски, салаты</t>
  </si>
  <si>
    <t>Итого рецептур:</t>
  </si>
  <si>
    <t>1 ряд</t>
  </si>
  <si>
    <t>2 ряд</t>
  </si>
  <si>
    <t>3 ряд</t>
  </si>
  <si>
    <t>4 ряд</t>
  </si>
  <si>
    <t>5 ряд</t>
  </si>
  <si>
    <t>6 ряд</t>
  </si>
  <si>
    <t>6 ряд 5 книг как на главной с ценами и акцией</t>
  </si>
  <si>
    <t>Стоимость 1 рецептуры + ТТК, руб.</t>
  </si>
  <si>
    <t xml:space="preserve">*Стоимость указана за готовый документ на рецептуры из сборников и меню  предложенных www.тех-карты.рф. Стоимость разработки документов под заказ расчитывается индивидуально! </t>
  </si>
  <si>
    <t>ЗАПУСК СЛУЖБЫ ДОСТАВКИ (ЫЕФКЕ-ГЗ)</t>
  </si>
  <si>
    <t>ДОПОЛНИТЕЛЬНО: САЙТ-КАТАЛОГ ПРОДУКЦИИ, УПРАВЛЕНЧЕСКАЯ СИСТЕМА УЧЕТА, ИНТЕГРАЦИЯ, НАСТРОЙКА, ПОДДЕРЖКА, КОНТЕКСТ</t>
  </si>
  <si>
    <t>Должностная инструкция, руб.</t>
  </si>
  <si>
    <t>Ваша выгода 33 % скидка: при покупке 5-ти сборников рецептур по акции Ваша скидка составит:</t>
  </si>
  <si>
    <t>Договор мат. ответственности, руб.</t>
  </si>
  <si>
    <t>Итого стоимость со скидкой:</t>
  </si>
  <si>
    <t xml:space="preserve">  СР «Столовая. Недорогие блюда.» + ТК в подарок!</t>
  </si>
  <si>
    <t xml:space="preserve">  СР «Полуфабрикаты» + ТК в подарок!</t>
  </si>
  <si>
    <t>55</t>
  </si>
  <si>
    <t>110</t>
  </si>
  <si>
    <t>155</t>
  </si>
  <si>
    <t>75</t>
  </si>
  <si>
    <t>175</t>
  </si>
  <si>
    <t>Количествово рецептур, шт.</t>
  </si>
  <si>
    <t>СПЕЦИАЛИСТЫ НА ПЕРИОД НАСТРОЙКИ БИЗНЕС-ПРОЦЕССОВ*</t>
  </si>
  <si>
    <t xml:space="preserve">Зав. Производством </t>
  </si>
  <si>
    <t>Шеф-повар</t>
  </si>
  <si>
    <t>Руководитель / Управляющий</t>
  </si>
  <si>
    <t>РАЗРАБОТКА ИНСТРУКЦИЙ ДЛЯ ПЕРСОНАЛА</t>
  </si>
  <si>
    <t xml:space="preserve">Менеджер по закупкам </t>
  </si>
  <si>
    <t>Формирование ценовой политики, руб.</t>
  </si>
  <si>
    <t xml:space="preserve">Расчет себ-ти, торговой наценки, руб. </t>
  </si>
  <si>
    <r>
      <rPr>
        <b/>
        <sz val="10"/>
        <color indexed="10"/>
        <rFont val="Arial Narrow"/>
        <family val="2"/>
      </rPr>
      <t>Калькуляционная карта</t>
    </r>
    <r>
      <rPr>
        <b/>
        <sz val="10"/>
        <color indexed="8"/>
        <rFont val="Arial Narrow"/>
        <family val="2"/>
      </rPr>
      <t xml:space="preserve"> (расчет себестоимости ингредиентов и самого блюда на 1 и на 10 изделий);</t>
    </r>
  </si>
  <si>
    <r>
      <rPr>
        <b/>
        <sz val="10"/>
        <color indexed="10"/>
        <rFont val="Arial Narrow"/>
        <family val="2"/>
      </rPr>
      <t>Акт контрольной проработки блюда</t>
    </r>
    <r>
      <rPr>
        <b/>
        <sz val="10"/>
        <color indexed="8"/>
        <rFont val="Arial Narrow"/>
        <family val="2"/>
      </rPr>
      <t xml:space="preserve"> (расчет процентов потерь при холодной и тепловой обработках на 1 и на 10 изделий, описание способов обработки и пр.)</t>
    </r>
  </si>
  <si>
    <r>
      <rPr>
        <b/>
        <sz val="10"/>
        <color indexed="10"/>
        <rFont val="Arial Narrow"/>
        <family val="2"/>
      </rPr>
      <t>Обоснование расчетов</t>
    </r>
    <r>
      <rPr>
        <b/>
        <sz val="10"/>
        <color indexed="8"/>
        <rFont val="Arial Narrow"/>
        <family val="2"/>
      </rPr>
      <t xml:space="preserve"> (рассчетные формулы и сам расчет Б.Ж.У., калорийности изделий, физико-химических и микробиологических показателей, энергетической ценности и пр.)</t>
    </r>
  </si>
  <si>
    <r>
      <rPr>
        <b/>
        <sz val="10"/>
        <color indexed="10"/>
        <rFont val="Arial Narrow"/>
        <family val="2"/>
      </rPr>
      <t xml:space="preserve">Меню - Конструктор питания </t>
    </r>
    <r>
      <rPr>
        <b/>
        <sz val="10"/>
        <color indexed="8"/>
        <rFont val="Arial Narrow"/>
        <family val="2"/>
      </rPr>
      <t>(на день/неделю/месяц, с учетом расчета Килокалорий; Белков, Жиров, Углеводов)</t>
    </r>
  </si>
  <si>
    <r>
      <rPr>
        <b/>
        <sz val="10"/>
        <color indexed="10"/>
        <rFont val="Arial Narrow"/>
        <family val="2"/>
      </rPr>
      <t>Технологическая карта</t>
    </r>
    <r>
      <rPr>
        <b/>
        <sz val="10"/>
        <color indexed="8"/>
        <rFont val="Arial Narrow"/>
        <family val="2"/>
      </rPr>
      <t xml:space="preserve"> (тех. процесс, нормы закладки каждого ингредиента на 1-ну и на 10 порций, выход готового изделия и каждого ингредиента после всех процессов обработки)</t>
    </r>
  </si>
  <si>
    <r>
      <rPr>
        <b/>
        <sz val="10"/>
        <color indexed="10"/>
        <rFont val="Arial Narrow"/>
        <family val="2"/>
      </rPr>
      <t>Калькуляционная карта</t>
    </r>
    <r>
      <rPr>
        <b/>
        <sz val="10"/>
        <color indexed="8"/>
        <rFont val="Arial Narrow"/>
        <family val="2"/>
      </rPr>
      <t xml:space="preserve"> (расчет себестоимости изделия относительно закупочных цен и норм сырья; расчет торговой наценки относительно себестоимости ингредиентов/изделия и стоимости продукции)</t>
    </r>
  </si>
  <si>
    <r>
      <rPr>
        <b/>
        <sz val="10"/>
        <color indexed="10"/>
        <rFont val="Arial Narrow"/>
        <family val="2"/>
      </rPr>
      <t>Акт контрольной проработки блюда</t>
    </r>
    <r>
      <rPr>
        <b/>
        <sz val="10"/>
        <color indexed="8"/>
        <rFont val="Arial Narrow"/>
        <family val="2"/>
      </rPr>
      <t xml:space="preserve"> (вычисление процентов потерь после холодной и тепловой обработок на 1-ну и на 10-ть порций, с описанием тех. процессов в зависимости от способа обработок сырья, согласно результатов контрольной проработки)</t>
    </r>
  </si>
  <si>
    <r>
      <rPr>
        <b/>
        <sz val="10"/>
        <color indexed="10"/>
        <rFont val="Arial Narrow"/>
        <family val="2"/>
      </rPr>
      <t>Обоснование расчетов</t>
    </r>
    <r>
      <rPr>
        <b/>
        <sz val="10"/>
        <color indexed="8"/>
        <rFont val="Arial Narrow"/>
        <family val="2"/>
      </rPr>
      <t xml:space="preserve"> (подробное описание расчетов Б.Ж.У., Ккал, физико-химических, микро-биологических, энергетических показателей, энергетической ценности и пр.)</t>
    </r>
  </si>
  <si>
    <r>
      <rPr>
        <b/>
        <sz val="10"/>
        <color indexed="10"/>
        <rFont val="Arial Narrow"/>
        <family val="2"/>
      </rPr>
      <t>Технико-технологическая карта</t>
    </r>
    <r>
      <rPr>
        <b/>
        <sz val="10"/>
        <color indexed="8"/>
        <rFont val="Arial Narrow"/>
        <family val="2"/>
      </rPr>
      <t xml:space="preserve"> (нормы закладок каждого ингредиента Брутто, Нетто, Вес готового ингредиента после холодной и тепловой обработок; выход (вес) полуфабриката и готового изделия; описание тех. процесов; описание физико-химических, микро-биологических, органолептических показателей, пищевой и энергетической ценностей, БЖУ, Ккал изделия)</t>
    </r>
  </si>
  <si>
    <r>
      <rPr>
        <b/>
        <sz val="10"/>
        <color indexed="10"/>
        <rFont val="Arial Narrow"/>
        <family val="2"/>
      </rPr>
      <t>Лист калорийности блюда/изделия, является обязательным Приложением к Меню/Ассортиментному перечню</t>
    </r>
    <r>
      <rPr>
        <b/>
        <sz val="10"/>
        <color indexed="8"/>
        <rFont val="Arial Narrow"/>
        <family val="2"/>
      </rPr>
      <t xml:space="preserve"> (пищевая и энергетическая ценность на 1 блюдо/изделие и на 100 грамм блюда/изделия)</t>
    </r>
  </si>
  <si>
    <r>
      <rPr>
        <b/>
        <sz val="10"/>
        <color indexed="10"/>
        <rFont val="Arial Narrow"/>
        <family val="2"/>
      </rPr>
      <t>Разработка индивидуального сборника рецептур</t>
    </r>
    <r>
      <rPr>
        <b/>
        <sz val="10"/>
        <color indexed="8"/>
        <rFont val="Arial Narrow"/>
        <family val="2"/>
      </rPr>
      <t xml:space="preserve"> в  виде уникального пособия для работников кухни с описанием норм закладок ингредиентов (вес Брутто/вес Нетто), выходом готового изделия, описанием технологического процесса и способов тепловой обработки, с иллюстрациями.</t>
    </r>
  </si>
  <si>
    <t xml:space="preserve"> 1-на рецептура, руб.</t>
  </si>
  <si>
    <t>Ст-ть сборника, руб.</t>
  </si>
  <si>
    <t xml:space="preserve">РАЗРАБОТКА ИНДИВИДУАЛЬНОГО СБОРНИКА РЕЦЕПТУР  ДЛЯ ПОВАРОВ КАК НЕЗАМЕНИМОГО ПОСОБИЯ  В ОТСУТСТВИЕ ШЕФ-ПОВАРА </t>
  </si>
  <si>
    <t xml:space="preserve">   Кол-во блюд, шт.</t>
  </si>
  <si>
    <r>
      <t xml:space="preserve">        Стоимость  меню,      </t>
    </r>
    <r>
      <rPr>
        <b/>
        <u val="single"/>
        <sz val="12"/>
        <color indexed="9"/>
        <rFont val="Arial Narrow"/>
        <family val="2"/>
      </rPr>
      <t>(ТТК в подарок)</t>
    </r>
    <r>
      <rPr>
        <b/>
        <sz val="12"/>
        <color indexed="9"/>
        <rFont val="Arial Narrow"/>
        <family val="2"/>
      </rPr>
      <t>, руб</t>
    </r>
    <r>
      <rPr>
        <b/>
        <sz val="9"/>
        <color indexed="9"/>
        <rFont val="Arial Narrow"/>
        <family val="2"/>
      </rPr>
      <t>.</t>
    </r>
  </si>
  <si>
    <t>Оптимизация меню,  руб.</t>
  </si>
  <si>
    <r>
      <t xml:space="preserve">Выполняется на основе анализа  конкурентного окружения,   </t>
    </r>
    <r>
      <rPr>
        <b/>
        <sz val="10"/>
        <color indexed="10"/>
        <rFont val="Arial Narrow"/>
        <family val="2"/>
      </rPr>
      <t>определение Food-cost, формирование ценовой политики.</t>
    </r>
  </si>
  <si>
    <t>Кол-во рецептур, шт.</t>
  </si>
  <si>
    <t>В ПОДАРОК!</t>
  </si>
  <si>
    <t>Вид нарушения</t>
  </si>
  <si>
    <t>Объект</t>
  </si>
  <si>
    <t>Сумма штрафа</t>
  </si>
  <si>
    <t>на  граждан</t>
  </si>
  <si>
    <t>1 000 — 2 000 рублей</t>
  </si>
  <si>
    <t>10 000 — 20 000 рублей</t>
  </si>
  <si>
    <t>20 000 — 30 000 рублей</t>
  </si>
  <si>
    <t>на юридических лиц</t>
  </si>
  <si>
    <t>100 000 — 300 000 рублей</t>
  </si>
  <si>
    <t>30 000 — 40 000 рублей</t>
  </si>
  <si>
    <t>на предпринимателей без образования юр.-го лица</t>
  </si>
  <si>
    <t>на должностных лиц*</t>
  </si>
  <si>
    <t xml:space="preserve">* На ПОП должны быть разработаны и внедрены Должностные Инструкции и Договоры о Материальной Ответственности для всех! </t>
  </si>
  <si>
    <t>Таблица #1</t>
  </si>
  <si>
    <r>
      <rPr>
        <b/>
        <sz val="11"/>
        <color indexed="29"/>
        <rFont val="Arial"/>
        <family val="2"/>
      </rPr>
      <t>700 000 — 1 000 000 рублей</t>
    </r>
    <r>
      <rPr>
        <sz val="11"/>
        <color indexed="8"/>
        <rFont val="Arial"/>
        <family val="2"/>
      </rPr>
      <t xml:space="preserve"> (с конфискацией предметов админ.-го правонар.-ия либо админ.-ое приостан.-ие деят.-ти на срок до 90-та суток)</t>
    </r>
  </si>
  <si>
    <r>
      <rPr>
        <b/>
        <sz val="11"/>
        <color indexed="29"/>
        <rFont val="Arial"/>
        <family val="2"/>
      </rPr>
      <t>40 000 — 50 000 рублей</t>
    </r>
    <r>
      <rPr>
        <sz val="11"/>
        <color indexed="8"/>
        <rFont val="Arial"/>
        <family val="2"/>
      </rPr>
      <t xml:space="preserve"> (с конфискацией предметов администр. правонар.-ия либо  административное приостановление деятельности на срок до девяноста суток)</t>
    </r>
  </si>
  <si>
    <r>
      <rPr>
        <b/>
        <sz val="11"/>
        <color indexed="29"/>
        <rFont val="Arial"/>
        <family val="2"/>
      </rPr>
      <t>4 000 — 5 000 рублей</t>
    </r>
    <r>
      <rPr>
        <sz val="11"/>
        <color indexed="8"/>
        <rFont val="Arial"/>
        <family val="2"/>
      </rPr>
      <t xml:space="preserve"> (с конфискацией предметов админ.-го правонар.-ия или без)</t>
    </r>
  </si>
  <si>
    <r>
      <rPr>
        <b/>
        <sz val="11"/>
        <color indexed="29"/>
        <rFont val="Arial"/>
        <family val="2"/>
      </rPr>
      <t xml:space="preserve">300 000 — 600 000 рублей </t>
    </r>
    <r>
      <rPr>
        <sz val="11"/>
        <color indexed="8"/>
        <rFont val="Arial"/>
        <family val="2"/>
      </rPr>
      <t xml:space="preserve"> (с конфискацией предметов администр. правонар.-ия либо без)</t>
    </r>
  </si>
  <si>
    <r>
      <rPr>
        <b/>
        <sz val="11"/>
        <color indexed="29"/>
        <rFont val="Arial"/>
        <family val="2"/>
      </rPr>
      <t>30 000 — 40 000 рублей</t>
    </r>
    <r>
      <rPr>
        <sz val="11"/>
        <color indexed="8"/>
        <rFont val="Arial"/>
        <family val="2"/>
      </rPr>
      <t xml:space="preserve">  (с конфискацией предметов администр. правонар.-ия либо без)</t>
    </r>
  </si>
  <si>
    <r>
      <rPr>
        <b/>
        <sz val="11"/>
        <color indexed="29"/>
        <rFont val="Arial"/>
        <family val="2"/>
      </rPr>
      <t>2 000—4 000 рублей</t>
    </r>
    <r>
      <rPr>
        <sz val="11"/>
        <color indexed="8"/>
        <rFont val="Arial"/>
        <family val="2"/>
      </rPr>
      <t xml:space="preserve"> (с конфискацией предметов администр. правонар.-ия либо без)</t>
    </r>
  </si>
  <si>
    <r>
      <t>2. Первично совершенные действия, предусмотренные частью 1  выше указанной статьи, </t>
    </r>
    <r>
      <rPr>
        <sz val="11"/>
        <color indexed="8"/>
        <rFont val="Arial"/>
        <family val="2"/>
      </rPr>
      <t>повлекшие причинение вреда жизни или здоровью граждан, окружающей среде, жизни или здоровью животных и растений либо создавшие угрозу причинения вреда жизни или здоровью граждан, окружающей среде, жизни или здоровью животных и растений, влекут наложение административного штрафа</t>
    </r>
  </si>
  <si>
    <r>
      <t>3. Повторное совершение административного правонарушения, предусмотренного частью 2 настоящей статьи</t>
    </r>
    <r>
      <rPr>
        <sz val="11"/>
        <color indexed="8"/>
        <rFont val="Arial"/>
        <family val="2"/>
      </rPr>
      <t>, влечет наложение административного штрафа</t>
    </r>
  </si>
  <si>
    <r>
      <rPr>
        <b/>
        <sz val="11"/>
        <color indexed="8"/>
        <rFont val="Arial"/>
        <family val="2"/>
      </rPr>
      <t>1. Первичное нарушение</t>
    </r>
    <r>
      <rPr>
        <sz val="11"/>
        <color indexed="8"/>
        <rFont val="Arial"/>
        <family val="2"/>
      </rPr>
      <t> изготовителем, исполнителем, продавцом Требований Технических Регламентов или подлежащих применению до дня вступления в силу соответствующих Технических Регламентов Обязательных Требований к продукции либо к продукции и связанными с Требованиями к продукции процессами: производства, наладки, эксплуатации, хранения, перевозки, реализации и утилизации либо выпуск в обращение продукции, не соответствующей таким требованиям, влечет наложение административного штрафа</t>
    </r>
  </si>
  <si>
    <t xml:space="preserve">ЦЕНООБРАЗОВАНИЕ.                                                      АНАЛИЗ КОНКУРЕНТНОГО ОКРУЖЕНИЯ. </t>
  </si>
  <si>
    <t>Тех.Карта, ТТК, Калькуляционная Карта, Акт проработки, Обоснование расчетов</t>
  </si>
  <si>
    <t>Руководства по эксплуатации (РЭ)</t>
  </si>
  <si>
    <t>Программа и методика испытания</t>
  </si>
  <si>
    <t>Стандарт организации (СТО)</t>
  </si>
  <si>
    <t>Расчет на прочности (РР)</t>
  </si>
  <si>
    <t>РАЗРАБОТКА ТЕХНИЧЕСКОЙ ДОКУМЕНТАЦИИ</t>
  </si>
  <si>
    <t>Паспорт Качества</t>
  </si>
  <si>
    <t>Оформление Паспорта на Продукцию</t>
  </si>
  <si>
    <t>Стандарт Предприятия (СТП)</t>
  </si>
  <si>
    <t>Обоснование Безопасности ОПО</t>
  </si>
  <si>
    <t>Обоснование Безопасности МиО</t>
  </si>
  <si>
    <t>Паспорт Антитеррористической Защищенности Объекта</t>
  </si>
  <si>
    <t xml:space="preserve">ХАССП
</t>
  </si>
  <si>
    <t xml:space="preserve">
Система контроля качества ХАССП
</t>
  </si>
  <si>
    <t xml:space="preserve">
Спецификации ХАССП</t>
  </si>
  <si>
    <t xml:space="preserve">
Система ХАССП в общепите — как избежать санкций Роспотребнадзора</t>
  </si>
  <si>
    <t>ВНЕДРЕНИЕ СИСТЕМЫ ПИЩЕВОЙ БЕЗОПАСНОСТИ ХАССП</t>
  </si>
  <si>
    <t>от 1 до 10 док-ов, руб.</t>
  </si>
  <si>
    <t>от 11 до 50 док-ов, руб.</t>
  </si>
  <si>
    <t>от 51 до 100 док-ов, руб.</t>
  </si>
  <si>
    <t>РАЗРАБОТКА ТЕХНОЛОГИЧЕСКОЙ ДОКУМЕНТАЦИИ "С НУЛЯ" или ПОД ЗАКАЗ</t>
  </si>
  <si>
    <r>
      <rPr>
        <b/>
        <sz val="10"/>
        <color indexed="10"/>
        <rFont val="Arial Narrow"/>
        <family val="2"/>
      </rPr>
      <t>Экономически Выгодное Меню</t>
    </r>
    <r>
      <rPr>
        <b/>
        <sz val="10"/>
        <color indexed="63"/>
        <rFont val="Arial Narrow"/>
        <family val="2"/>
      </rPr>
      <t>,</t>
    </r>
    <r>
      <rPr>
        <b/>
        <sz val="10"/>
        <color indexed="8"/>
        <rFont val="Arial Narrow"/>
        <family val="2"/>
      </rPr>
      <t xml:space="preserve"> с расчетом Ккал, БЖУ, на 2-4 недели питания +ТТК в подарок!</t>
    </r>
    <r>
      <rPr>
        <b/>
        <sz val="10"/>
        <color indexed="10"/>
        <rFont val="Arial Narrow"/>
        <family val="2"/>
      </rPr>
      <t xml:space="preserve"> </t>
    </r>
    <r>
      <rPr>
        <b/>
        <u val="single"/>
        <sz val="10"/>
        <color indexed="10"/>
        <rFont val="Arial Narrow"/>
        <family val="2"/>
      </rPr>
      <t>(START-UP)</t>
    </r>
  </si>
  <si>
    <t>РЕЕСТР ИЗДЕЛИЙ ДЛЯ ПЕКАРНИ</t>
  </si>
  <si>
    <t>цена</t>
  </si>
  <si>
    <t>кол-во документов</t>
  </si>
  <si>
    <t>сумма</t>
  </si>
  <si>
    <t xml:space="preserve">Изделия из дрожжевого теста на воде и сметане (сдоба)      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</si>
  <si>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Пирожки печеные с картошкой</t>
    </r>
  </si>
  <si>
    <t xml:space="preserve">Изделия мучные кулинарные СТО 0159889103-001-2019 
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</si>
  <si>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Пирожки жареные с картошкой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</si>
  <si>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Пирожки печеные с капустой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</si>
  <si>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Пирожки жареные с капустой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</si>
  <si>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Пирожки печеные с ливером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</si>
  <si>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Пирожки жареные с ливером</t>
    </r>
  </si>
  <si>
    <r>
      <t>·</t>
    </r>
    <r>
      <rPr>
        <sz val="7"/>
        <color indexed="10"/>
        <rFont val="Times New Roman"/>
        <family val="1"/>
      </rPr>
      <t xml:space="preserve">       </t>
    </r>
    <r>
      <rPr>
        <sz val="12"/>
        <color indexed="10"/>
        <rFont val="Calibri"/>
        <family val="2"/>
      </rPr>
      <t>Новая рецептура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</si>
  <si>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Плетенка с маком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</si>
  <si>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Плетенка с изюмом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</si>
  <si>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Плетенка с малиной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</si>
  <si>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Плетенка с абрикосом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</si>
  <si>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Плетенка с апельсином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</si>
  <si>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Рулет с какао и орехами сдобный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</si>
  <si>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Маковая булочка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</si>
  <si>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Маковая булочка в шоколадной глазури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</si>
  <si>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Бублик с сыром и зеленью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</si>
  <si>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 xml:space="preserve">Бублик оригинальный с кунжутом 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</si>
  <si>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Сосиска в тесте</t>
    </r>
  </si>
  <si>
    <t>далее 718-729 добавление ассортимента</t>
  </si>
  <si>
    <t>Изделия из дрожжевого теста на воде, молоке и сливочном масле (сдоба)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</si>
  <si>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 xml:space="preserve">Хачапури по-Мегрельски </t>
    </r>
  </si>
  <si>
    <t>далее 731-739 добавление ассортимента</t>
  </si>
  <si>
    <t>Изделия с творогом из дрожжевого теста на воде и сметане (сдоба)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</si>
  <si>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 xml:space="preserve">Ватрушка сдобная с творогом 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</si>
  <si>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 xml:space="preserve">Творожная сдоба с апельсиновым сиропом 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</si>
  <si>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Плетенка сдобная с творогом</t>
    </r>
  </si>
  <si>
    <t>далее 743-749 добавление ассортимента</t>
  </si>
  <si>
    <t>Изделия мучные кулинарные творожные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</si>
  <si>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Сырники творожные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</si>
  <si>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Запеканка творожная с изюмом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</si>
  <si>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Запеканка творожная с цукатами</t>
    </r>
  </si>
  <si>
    <r>
      <t>·</t>
    </r>
    <r>
      <rPr>
        <sz val="7"/>
        <color indexed="55"/>
        <rFont val="Times New Roman"/>
        <family val="1"/>
      </rPr>
      <t xml:space="preserve">       </t>
    </r>
    <r>
      <rPr>
        <sz val="12"/>
        <color indexed="55"/>
        <rFont val="Calibri"/>
        <family val="2"/>
      </rPr>
      <t>Рогалики творожные с цукатами</t>
    </r>
  </si>
  <si>
    <t>далее 753-759 добавление ассортимента</t>
  </si>
  <si>
    <t xml:space="preserve">Изделия из дрожжевого теста на воде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</si>
  <si>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Оладьи на воде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</si>
  <si>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Хачапури по-Аджарски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</si>
  <si>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Хачапури Имеретинские</t>
    </r>
  </si>
  <si>
    <r>
      <t>·</t>
    </r>
    <r>
      <rPr>
        <sz val="7"/>
        <color indexed="55"/>
        <rFont val="Times New Roman"/>
        <family val="1"/>
      </rPr>
      <t xml:space="preserve">       </t>
    </r>
    <r>
      <rPr>
        <sz val="12"/>
        <color indexed="55"/>
        <rFont val="Calibri"/>
        <family val="2"/>
      </rPr>
      <t>Лепешка Пита, 100 гр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</si>
  <si>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Лепешка хлебная из пшеничной муки, 250 гр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</si>
  <si>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Лепешка "Фоккачина" с луком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</si>
  <si>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Лепешка "Фоккачина" с сыром</t>
    </r>
  </si>
  <si>
    <r>
      <t>·</t>
    </r>
    <r>
      <rPr>
        <sz val="7"/>
        <color indexed="55"/>
        <rFont val="Times New Roman"/>
        <family val="1"/>
      </rPr>
      <t xml:space="preserve">       </t>
    </r>
    <r>
      <rPr>
        <sz val="12"/>
        <color indexed="55"/>
        <rFont val="Calibri"/>
        <family val="2"/>
      </rPr>
      <t>Пицца "Моцарелла"</t>
    </r>
  </si>
  <si>
    <t>далее 769-789 добавление ассортимента</t>
  </si>
  <si>
    <t xml:space="preserve">Изделия мучные кулинарные из слоеного теста                   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</si>
  <si>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Улитка с грецким орехом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</si>
  <si>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 xml:space="preserve">Улитка с изюмом 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</si>
  <si>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Сырная корзинка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</si>
  <si>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Слойка дрожжевая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</si>
  <si>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 xml:space="preserve">Слойка с фруктами 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</si>
  <si>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Слойка с вишней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</si>
  <si>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Розан с яблоком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</si>
  <si>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Рогалик с малиной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</si>
  <si>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Рогалик с клубникой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</si>
  <si>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Рогалик с «Нутеллой»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</si>
  <si>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Рогалик с вареной сгущенкой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</si>
  <si>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Синнабон с орехами и лимонной глазурью</t>
    </r>
  </si>
  <si>
    <t>далее 802-819 добавление ассортимента</t>
  </si>
  <si>
    <t>Изделия из бездрожжевого теста на воде с добавлением жира, масла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</si>
  <si>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Самса с говядиной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</si>
  <si>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Самса с бараниной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</si>
  <si>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Самса с мясом и картошкой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</si>
  <si>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Самса с картошкой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</si>
  <si>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Самса с зеленью и перцем болгарским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</si>
  <si>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Самса с тыквой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</si>
  <si>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Самса «Барбарис»</t>
    </r>
  </si>
  <si>
    <r>
      <t>·</t>
    </r>
    <r>
      <rPr>
        <sz val="7"/>
        <color indexed="55"/>
        <rFont val="Times New Roman"/>
        <family val="1"/>
      </rPr>
      <t xml:space="preserve">       </t>
    </r>
    <r>
      <rPr>
        <sz val="12"/>
        <color indexed="55"/>
        <rFont val="Calibri"/>
        <family val="2"/>
      </rPr>
      <t>Блины тонкие на воде (постные)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</si>
  <si>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Блины тонкие на молоке</t>
    </r>
  </si>
  <si>
    <r>
      <t>·</t>
    </r>
    <r>
      <rPr>
        <sz val="7"/>
        <color indexed="55"/>
        <rFont val="Times New Roman"/>
        <family val="1"/>
      </rPr>
      <t xml:space="preserve">       </t>
    </r>
    <r>
      <rPr>
        <sz val="12"/>
        <color indexed="55"/>
        <rFont val="Calibri"/>
        <family val="2"/>
      </rPr>
      <t>Блины тонкие из гречневой муки</t>
    </r>
  </si>
  <si>
    <r>
      <t>·</t>
    </r>
    <r>
      <rPr>
        <sz val="7"/>
        <color indexed="55"/>
        <rFont val="Times New Roman"/>
        <family val="1"/>
      </rPr>
      <t xml:space="preserve">       </t>
    </r>
    <r>
      <rPr>
        <sz val="12"/>
        <color indexed="55"/>
        <rFont val="Calibri"/>
        <family val="2"/>
      </rPr>
      <t>Блины на кефире кружевные</t>
    </r>
  </si>
  <si>
    <r>
      <t>·</t>
    </r>
    <r>
      <rPr>
        <sz val="7"/>
        <color indexed="55"/>
        <rFont val="Times New Roman"/>
        <family val="1"/>
      </rPr>
      <t xml:space="preserve">       </t>
    </r>
    <r>
      <rPr>
        <sz val="12"/>
        <color indexed="55"/>
        <rFont val="Calibri"/>
        <family val="2"/>
      </rPr>
      <t>Блины тонкие для спринг-роллов</t>
    </r>
  </si>
  <si>
    <t>далее 832-839 добавление ассортимента</t>
  </si>
  <si>
    <t>Изделия из бездрожжевого теста на кефире/сметане (с содой)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</si>
  <si>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Мутаки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</si>
  <si>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Пахлава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</si>
  <si>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Гата</t>
    </r>
  </si>
  <si>
    <t>далее 843-849 добавление ассортимента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</si>
  <si>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Оладьи на кефире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</si>
  <si>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Пончики на кефире с сахарной пудрой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</si>
  <si>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Calibri"/>
        <family val="2"/>
      </rPr>
      <t>Пончики на кефире в шоколадной глазури</t>
    </r>
  </si>
  <si>
    <t>далее 853-879 добавление ассортимента</t>
  </si>
  <si>
    <t>ПОЛУФАБРИКАТЫ ДЛЯ ПЕКАРНИ</t>
  </si>
  <si>
    <t>итого</t>
  </si>
  <si>
    <t>Тесто дрожжевое</t>
  </si>
  <si>
    <t>Тесто дрожжевое сдобное на воде, сметане, маргарине (Пекарня, выпечка), п/ф, 1000 гр</t>
  </si>
  <si>
    <t>Тесто дрожжевое сдобное на воде и молоке, масле (Хачапури по-Мегрельски), п/ф, 1000 гр</t>
  </si>
  <si>
    <t>Тесто дрожжевое на воде для оладьев, п/ф, 1000 гр</t>
  </si>
  <si>
    <t>Тесто дрожжевое на воде для Хачапури, п/ф, 1000 гр</t>
  </si>
  <si>
    <t>Тесто дрожжевое на воде для лепешек, п/ф, 1000 гр</t>
  </si>
  <si>
    <t>Тесто дрожжевое на воде для пиццы, п/ф, 1000 гр</t>
  </si>
  <si>
    <t>Тесто дрожжевое для пончиков на воде и молоке, п/ф, 1000 гр</t>
  </si>
  <si>
    <t>Тесто дрожжевое для оладьев на воде и молоке, п/ф, 1000 гр</t>
  </si>
  <si>
    <t>Тесто дрожжевое сдобное творожное, п/ф, 1000 гр</t>
  </si>
  <si>
    <t>Тесто дрожжевое сдобное с какао и орехами, п/ф, 1000 гр</t>
  </si>
  <si>
    <t>далее 910-919 добавление ассортимента</t>
  </si>
  <si>
    <t>Тесто бездрожжевое</t>
  </si>
  <si>
    <t>Тесто бездроржжевое для оладьев на кефире (с содой)</t>
  </si>
  <si>
    <t>Тесто бездрожжевое на воде с жиром для самсы</t>
  </si>
  <si>
    <t>Тесто бездрожжевое на сметане для Мутаки (с содой)</t>
  </si>
  <si>
    <t>Тесто бездрожжевое на сметане для Пахлавы (с содой)</t>
  </si>
  <si>
    <t>Тесто бездрожжевое на кефире для Кяты (Гаты) (с содой)</t>
  </si>
  <si>
    <t>Тесто бездрожжевое для пончиков на кефире и сливочном масле (с содой)</t>
  </si>
  <si>
    <t>Тесто блинное постное (на воде)</t>
  </si>
  <si>
    <t>Тесто блинное (на воде и молоке 1/1)</t>
  </si>
  <si>
    <t>Тесто блинное (на воде с топленым сливочным маслом)</t>
  </si>
  <si>
    <t>Тесто блинное на кефире (с содой)</t>
  </si>
  <si>
    <t>Тесто для спринг-роллов</t>
  </si>
  <si>
    <t>далее  932-949 добавление ассортимента</t>
  </si>
  <si>
    <t>Начинки наполнители сытные (овощные, грибные, мясные, рыбные...)</t>
  </si>
  <si>
    <t>Начинка для пирожков/пирогов/самсы из картофеля рубленного и лука, п/ф, 1000 гр</t>
  </si>
  <si>
    <t>Начинка для пирожков/пирогов из капусты, п/ф, 1000 гр</t>
  </si>
  <si>
    <t>Начинка для пирожков/пирогов из капусты и отварных яиц, п/ф, 1000 гр</t>
  </si>
  <si>
    <t>Начинка для пирожков/пирогов из ливера, п/ф, 1000 гр</t>
  </si>
  <si>
    <t>Фарш из говядины с луком, п/ф, 1000 гр</t>
  </si>
  <si>
    <t>Фарш из баранины с луком, п/ф, 1000 гр</t>
  </si>
  <si>
    <t>Фарш "Барбарис" из корейки ягненка и баранины с луком, п/ф, 1000 гр</t>
  </si>
  <si>
    <t>Фарш из зелени и перца болгарского, п/ф, 1000 гр</t>
  </si>
  <si>
    <t>Фарш из тыквы с жареным луком, п/ф, 1000 гр</t>
  </si>
  <si>
    <t>Фарш из говядины с картофелем рубленным и луком, п/ф, 1000 гр</t>
  </si>
  <si>
    <t>далее  961-969  добавление ассортимента</t>
  </si>
  <si>
    <t>Начинки и наполнители сладкие (включая творожные)</t>
  </si>
  <si>
    <t>Начинка творожная для ватрушек, п/ф, 1000 гр</t>
  </si>
  <si>
    <t>далее  978-969  добавление ассортимента</t>
  </si>
  <si>
    <t>Глазури, пропитки, сиропы</t>
  </si>
  <si>
    <t>Глазурь шоколадна для пончиков, булочек</t>
  </si>
  <si>
    <t>Сироп апельсиновый</t>
  </si>
  <si>
    <t>далее от        до 989 добавление ассортимента</t>
  </si>
  <si>
    <t>Замесы для изделий из творога</t>
  </si>
  <si>
    <t>Замес из творога для сырников</t>
  </si>
  <si>
    <t>Замес из творога для творожной запеканки</t>
  </si>
  <si>
    <t>ДОПОЛНИТЕЛЬНО</t>
  </si>
  <si>
    <t>Разработка СТО</t>
  </si>
  <si>
    <t>Доработка СТО (3 часа)</t>
  </si>
  <si>
    <t>бонус</t>
  </si>
  <si>
    <t>Набор вручную рецептур, правки+</t>
  </si>
  <si>
    <t>Консультационная работа</t>
  </si>
  <si>
    <r>
      <rPr>
        <sz val="12"/>
        <color indexed="10"/>
        <rFont val="Arial Narrow"/>
        <family val="2"/>
      </rPr>
      <t>Разработка индивидуального сборника рецептур</t>
    </r>
    <r>
      <rPr>
        <sz val="12"/>
        <color indexed="8"/>
        <rFont val="Arial Narrow"/>
        <family val="2"/>
      </rPr>
      <t xml:space="preserve"> в  виде уникального пособия для работников кухни с описанием норм закладок ингредиентов (вес Брутто/вес Нетто), выходом готового изделия, описанием технологического процесса и способов тепловой обработки, с иллюстрациями.</t>
    </r>
  </si>
  <si>
    <t>ИТОГО СТОИМОСТЬ РАБОТ</t>
  </si>
  <si>
    <t>150</t>
  </si>
  <si>
    <t>259</t>
  </si>
  <si>
    <r>
      <t>МЕНЮ ДЛЯ ВСЕХ ПОП,</t>
    </r>
    <r>
      <rPr>
        <b/>
        <u val="single"/>
        <sz val="11"/>
        <color indexed="9"/>
        <rFont val="Arial Narrow"/>
        <family val="2"/>
      </rPr>
      <t xml:space="preserve"> ВКЛЮЧАЯ СЛУЖБЫ ДОСТАВКИ.</t>
    </r>
    <r>
      <rPr>
        <b/>
        <sz val="11"/>
        <color indexed="9"/>
        <rFont val="Arial Narrow"/>
        <family val="2"/>
      </rPr>
      <t xml:space="preserve"> РАЗРАБОТКА С НУЛЯ, ОПТИМИЗАЦИЯ.</t>
    </r>
  </si>
  <si>
    <t>Изделия</t>
  </si>
  <si>
    <t xml:space="preserve">Средняя стоимость </t>
  </si>
  <si>
    <t>Стоимость ТК на изделия  (Технологические Карты)</t>
  </si>
  <si>
    <t>Стоимость ТК на полуфабрикаты (Технологические Карты)</t>
  </si>
  <si>
    <t>Итого дополнительных работ</t>
  </si>
  <si>
    <t>наим.</t>
  </si>
  <si>
    <t>Стоимость дополнительных работ</t>
  </si>
  <si>
    <t>предоплата</t>
  </si>
  <si>
    <t>остаток</t>
  </si>
  <si>
    <t xml:space="preserve">ИТОГОВАЯ СТОИМОСТЬ </t>
  </si>
  <si>
    <r>
      <rPr>
        <sz val="12"/>
        <color indexed="10"/>
        <rFont val="Arial Narrow"/>
        <family val="2"/>
      </rPr>
      <t>Ттк (Технико-Технологическая Карта)</t>
    </r>
    <r>
      <rPr>
        <sz val="12"/>
        <color indexed="8"/>
        <rFont val="Arial Narrow"/>
        <family val="2"/>
      </rPr>
      <t xml:space="preserve"> - включает в себя описание физико-химических, микро-биологических, органолептических показателей, пищевой и энергетической ценностей, БЖУ, Ккал изделия) + </t>
    </r>
    <r>
      <rPr>
        <sz val="12"/>
        <color indexed="10"/>
        <rFont val="Arial Narrow"/>
        <family val="2"/>
      </rPr>
      <t>лист каллорийности в подарок!</t>
    </r>
  </si>
  <si>
    <t>руб., по согласованию</t>
  </si>
  <si>
    <r>
      <rPr>
        <sz val="12"/>
        <color indexed="10"/>
        <rFont val="Arial Narrow"/>
        <family val="2"/>
      </rPr>
      <t>Лист калорийности блюда/изделия, является обязательным Приложением к Меню/Ассортиментному перечню</t>
    </r>
    <r>
      <rPr>
        <sz val="12"/>
        <color indexed="8"/>
        <rFont val="Arial Narrow"/>
        <family val="2"/>
      </rPr>
      <t xml:space="preserve"> (пищевая и энергетическая ценность на 1 блюдо/изделие и на 100 грамм блюда/изделия)</t>
    </r>
  </si>
  <si>
    <t>В ПОДАРОК, ПРИ ЗАКАЗЕ ТТК!</t>
  </si>
  <si>
    <t>на сайте образец документа и его описание</t>
  </si>
  <si>
    <t xml:space="preserve">   Кол-во рецептур, шт.</t>
  </si>
  <si>
    <t>Цель системы ХАССП</t>
  </si>
  <si>
    <t>План ХАССП</t>
  </si>
  <si>
    <t>Цена, руб.</t>
  </si>
  <si>
    <r>
      <t xml:space="preserve">ГОТОВОЕ, ЭКОНОМИЧЕСКИ ВЫГОДНОЕ МЕНЮ ДЛЯ ВСЕХ ТИПОВ ПРЕДПРИЯТИЙ ОБЩЕСТВЕННОГО ПИТАНИЯ, </t>
    </r>
    <r>
      <rPr>
        <b/>
        <u val="single"/>
        <sz val="11"/>
        <color indexed="9"/>
        <rFont val="Arial Narrow"/>
        <family val="2"/>
      </rPr>
      <t>ВКЛЮЧАЯ СЛУЖБЫ ДОСТАВКИ.</t>
    </r>
    <r>
      <rPr>
        <b/>
        <sz val="11"/>
        <color indexed="9"/>
        <rFont val="Arial Narrow"/>
        <family val="2"/>
      </rPr>
      <t xml:space="preserve"> </t>
    </r>
  </si>
  <si>
    <r>
      <rPr>
        <b/>
        <sz val="11"/>
        <color indexed="10"/>
        <rFont val="Arial Narrow"/>
        <family val="2"/>
      </rPr>
      <t>Рекомендации по подбору помещения</t>
    </r>
    <r>
      <rPr>
        <b/>
        <sz val="11"/>
        <color indexed="8"/>
        <rFont val="Arial Narrow"/>
        <family val="2"/>
      </rPr>
      <t xml:space="preserve"> с учетом всех благоприятных и неблагоприятных факторов</t>
    </r>
  </si>
  <si>
    <r>
      <rPr>
        <b/>
        <sz val="11"/>
        <color indexed="10"/>
        <rFont val="Arial Narrow"/>
        <family val="2"/>
      </rPr>
      <t>Рекомендации касаемо цехового деления</t>
    </r>
    <r>
      <rPr>
        <b/>
        <sz val="11"/>
        <color indexed="8"/>
        <rFont val="Arial Narrow"/>
        <family val="2"/>
      </rPr>
      <t xml:space="preserve"> производства с учетом норм и регламентов СанПин</t>
    </r>
  </si>
  <si>
    <r>
      <rPr>
        <b/>
        <sz val="11"/>
        <color indexed="10"/>
        <rFont val="Arial Narrow"/>
        <family val="2"/>
      </rPr>
      <t>Расчет мощностей</t>
    </r>
    <r>
      <rPr>
        <b/>
        <sz val="11"/>
        <color indexed="8"/>
        <rFont val="Arial Narrow"/>
        <family val="2"/>
      </rPr>
      <t xml:space="preserve"> согласно имеющихся ресурсов и оборудования</t>
    </r>
  </si>
  <si>
    <r>
      <rPr>
        <b/>
        <sz val="11"/>
        <color indexed="10"/>
        <rFont val="Arial Narrow"/>
        <family val="2"/>
      </rPr>
      <t>Расстановка оборудования</t>
    </r>
    <r>
      <rPr>
        <b/>
        <sz val="11"/>
        <color indexed="8"/>
        <rFont val="Arial Narrow"/>
        <family val="2"/>
      </rPr>
      <t>, составление схемы расстановки 3D</t>
    </r>
  </si>
  <si>
    <r>
      <t xml:space="preserve">Подготовим </t>
    </r>
    <r>
      <rPr>
        <b/>
        <u val="single"/>
        <sz val="11"/>
        <color indexed="9"/>
        <rFont val="Arial Narrow"/>
        <family val="2"/>
      </rPr>
      <t>полный пакет документов для внедрения Системы Пищевой Безопасности ХАССП на Вашем ПОП</t>
    </r>
    <r>
      <rPr>
        <b/>
        <sz val="11"/>
        <color indexed="9"/>
        <rFont val="Arial Narrow"/>
        <family val="2"/>
      </rPr>
      <t xml:space="preserve"> с Пошаговой Инструкцией. Вы внедрите ХАССП быстро, без лишних затрат. В пакет входят акты, журналы, чек-листы, инструкции, положения на случай проверки.</t>
    </r>
  </si>
  <si>
    <r>
      <t xml:space="preserve">Стоимость </t>
    </r>
    <r>
      <rPr>
        <b/>
        <sz val="11"/>
        <color indexed="10"/>
        <rFont val="Arial Narrow"/>
        <family val="2"/>
      </rPr>
      <t xml:space="preserve">Разработки СТО </t>
    </r>
    <r>
      <rPr>
        <b/>
        <sz val="11"/>
        <color indexed="63"/>
        <rFont val="Arial Narrow"/>
        <family val="2"/>
      </rPr>
      <t>(Стандарты для ПОП)</t>
    </r>
  </si>
  <si>
    <r>
      <t xml:space="preserve">Стоимость </t>
    </r>
    <r>
      <rPr>
        <b/>
        <sz val="11"/>
        <color indexed="10"/>
        <rFont val="Arial Narrow"/>
        <family val="2"/>
      </rPr>
      <t xml:space="preserve">Разработки ТУ </t>
    </r>
    <r>
      <rPr>
        <b/>
        <sz val="11"/>
        <color indexed="63"/>
        <rFont val="Arial Narrow"/>
        <family val="2"/>
      </rPr>
      <t>(один из Стандартов ПОП)</t>
    </r>
  </si>
  <si>
    <r>
      <t xml:space="preserve">Стоимость </t>
    </r>
    <r>
      <rPr>
        <b/>
        <sz val="11"/>
        <color indexed="10"/>
        <rFont val="Arial Narrow"/>
        <family val="2"/>
      </rPr>
      <t>Протокола Испытаний</t>
    </r>
  </si>
  <si>
    <r>
      <t xml:space="preserve">Сертификация </t>
    </r>
    <r>
      <rPr>
        <b/>
        <sz val="11"/>
        <color indexed="29"/>
        <rFont val="Arial Narrow"/>
        <family val="2"/>
      </rPr>
      <t>ХАССП</t>
    </r>
  </si>
  <si>
    <r>
      <t xml:space="preserve">Внедрение системы </t>
    </r>
    <r>
      <rPr>
        <b/>
        <sz val="11"/>
        <color indexed="10"/>
        <rFont val="Arial Narrow"/>
        <family val="2"/>
      </rPr>
      <t>ХАССП с помощью группы специалистов</t>
    </r>
  </si>
  <si>
    <r>
      <rPr>
        <b/>
        <sz val="11"/>
        <color indexed="10"/>
        <rFont val="Arial Narrow"/>
        <family val="2"/>
      </rPr>
      <t xml:space="preserve">Готовый пакет документов для самостоятельного внедрения системы ХАССП </t>
    </r>
    <r>
      <rPr>
        <b/>
        <sz val="11"/>
        <color indexed="63"/>
        <rFont val="Arial Narrow"/>
        <family val="2"/>
      </rPr>
      <t>(все акты, журналы, чек-листы, инструкции…) для внедрения ХАССП самостоятельно</t>
    </r>
  </si>
  <si>
    <r>
      <t>Разработка документации</t>
    </r>
    <r>
      <rPr>
        <b/>
        <sz val="11"/>
        <color indexed="29"/>
        <rFont val="Arial Narrow"/>
        <family val="2"/>
      </rPr>
      <t xml:space="preserve"> ХАССП</t>
    </r>
  </si>
  <si>
    <r>
      <t xml:space="preserve">Обучение внедрению </t>
    </r>
    <r>
      <rPr>
        <b/>
        <sz val="11"/>
        <color indexed="29"/>
        <rFont val="Arial Narrow"/>
        <family val="2"/>
      </rPr>
      <t>ХАССП</t>
    </r>
  </si>
  <si>
    <r>
      <t xml:space="preserve">Онлайн-курс для пищевых предприятий </t>
    </r>
    <r>
      <rPr>
        <b/>
        <sz val="11"/>
        <color indexed="63"/>
        <rFont val="Arial Narrow"/>
        <family val="2"/>
      </rPr>
      <t>по разработке и внедрению системы ХАССП</t>
    </r>
  </si>
  <si>
    <r>
      <t xml:space="preserve">Повышение квалификации </t>
    </r>
    <r>
      <rPr>
        <b/>
        <sz val="11"/>
        <color indexed="29"/>
        <rFont val="Arial Narrow"/>
        <family val="2"/>
      </rPr>
      <t>ХАССП</t>
    </r>
  </si>
  <si>
    <r>
      <t xml:space="preserve">Экономически Выгодное Меню для </t>
    </r>
    <r>
      <rPr>
        <b/>
        <u val="single"/>
        <sz val="11"/>
        <color indexed="22"/>
        <rFont val="Arial Narrow"/>
        <family val="2"/>
      </rPr>
      <t xml:space="preserve">Службы Доставки Обедов. </t>
    </r>
    <r>
      <rPr>
        <b/>
        <sz val="11"/>
        <color indexed="22"/>
        <rFont val="Arial Narrow"/>
        <family val="2"/>
      </rPr>
      <t>(Бизнес Ланчей, Комплексного питания), с расчетом Ккал, БЖУ, на 2-4 недели питания +ТТК в подарок!</t>
    </r>
  </si>
  <si>
    <r>
      <t xml:space="preserve">Экономически Выгодное Меню для </t>
    </r>
    <r>
      <rPr>
        <b/>
        <u val="single"/>
        <sz val="11"/>
        <color indexed="22"/>
        <rFont val="Arial Narrow"/>
        <family val="2"/>
      </rPr>
      <t>Службы Доставки "Фитнес-Питания"; "Правильное Питание"</t>
    </r>
    <r>
      <rPr>
        <b/>
        <sz val="11"/>
        <color indexed="22"/>
        <rFont val="Arial Narrow"/>
        <family val="2"/>
      </rPr>
      <t>. Меню выполнено с расчетом Ккал, БЖУ, на 2-4 недели питания +ТТК в подарок!</t>
    </r>
  </si>
  <si>
    <r>
      <t xml:space="preserve">Экономически Выгодное Меню для </t>
    </r>
    <r>
      <rPr>
        <b/>
        <u val="single"/>
        <sz val="11"/>
        <color indexed="22"/>
        <rFont val="Arial Narrow"/>
        <family val="2"/>
      </rPr>
      <t>Службы Доставки Пиццы; "Суши &amp; Wok", "Fast-Food" питания.</t>
    </r>
    <r>
      <rPr>
        <b/>
        <sz val="11"/>
        <color indexed="22"/>
        <rFont val="Arial Narrow"/>
        <family val="2"/>
      </rPr>
      <t xml:space="preserve"> (Бизнес Ланчей, Комплексного питания), с расчетом Ккал, БЖУ, на 2-4 недели питания +ТТК в подарок!</t>
    </r>
  </si>
  <si>
    <r>
      <rPr>
        <b/>
        <sz val="11"/>
        <color indexed="10"/>
        <rFont val="Arial Narrow"/>
        <family val="2"/>
      </rPr>
      <t>Меню-Конструктор "Фитнес-Питания",</t>
    </r>
    <r>
      <rPr>
        <b/>
        <sz val="11"/>
        <color indexed="8"/>
        <rFont val="Arial Narrow"/>
        <family val="2"/>
      </rPr>
      <t xml:space="preserve"> 3 программы с расчетом Ккал, БЖУ, на 4 недели питания +ТТК в подарок!</t>
    </r>
  </si>
  <si>
    <r>
      <rPr>
        <b/>
        <sz val="11"/>
        <color indexed="10"/>
        <rFont val="Arial Narrow"/>
        <family val="2"/>
      </rPr>
      <t>Меню-Конструктор для похудения,</t>
    </r>
    <r>
      <rPr>
        <b/>
        <sz val="11"/>
        <color indexed="8"/>
        <rFont val="Arial Narrow"/>
        <family val="2"/>
      </rPr>
      <t xml:space="preserve"> 3 программы с расчетом Ккал, БЖУ, на 4 недели питания + ТТК в подарок!</t>
    </r>
  </si>
  <si>
    <r>
      <rPr>
        <b/>
        <sz val="11"/>
        <color indexed="10"/>
        <rFont val="Arial Narrow"/>
        <family val="2"/>
      </rPr>
      <t>Меню-Конструктор "Правильное Питание",</t>
    </r>
    <r>
      <rPr>
        <b/>
        <sz val="11"/>
        <color indexed="8"/>
        <rFont val="Arial Narrow"/>
        <family val="2"/>
      </rPr>
      <t xml:space="preserve"> 3 программы с расчетом Ккал, БЖУ, на 4 недели питания + ТТК в подарок!</t>
    </r>
  </si>
  <si>
    <r>
      <rPr>
        <b/>
        <sz val="11"/>
        <color indexed="10"/>
        <rFont val="Arial Narrow"/>
        <family val="2"/>
      </rPr>
      <t>Меню "Fast-Food" для ресторана Б/П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</si>
  <si>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>Меню для Пивного ресторана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</si>
  <si>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>Меню "Гриль &amp; Барбекю" для Стейк-ресторана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</si>
  <si>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>Меню для Пиццерии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</si>
  <si>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>Меню для Бургерной</t>
    </r>
    <r>
      <rPr>
        <b/>
        <sz val="11"/>
        <color indexed="8"/>
        <rFont val="Arial Narrow"/>
        <family val="2"/>
      </rPr>
      <t xml:space="preserve">  + ТТК в подарок!</t>
    </r>
  </si>
  <si>
    <r>
      <t xml:space="preserve">Меню "Суши &amp; Wok" </t>
    </r>
    <r>
      <rPr>
        <b/>
        <sz val="11"/>
        <color indexed="63"/>
        <rFont val="Arial Narrow"/>
        <family val="2"/>
      </rPr>
      <t>+ ТТК в подарок!</t>
    </r>
  </si>
  <si>
    <r>
      <rPr>
        <b/>
        <sz val="11"/>
        <color indexed="10"/>
        <rFont val="Arial Narrow"/>
        <family val="2"/>
      </rPr>
      <t>Меню для Столовой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</si>
  <si>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>Меню для Блинной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</si>
  <si>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>Меню для Пекарни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</si>
  <si>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 xml:space="preserve"> Меню для Пельменной 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</si>
  <si>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 xml:space="preserve"> Меню для Чебуречной</t>
    </r>
    <r>
      <rPr>
        <b/>
        <sz val="11"/>
        <color indexed="8"/>
        <rFont val="Arial Narrow"/>
        <family val="2"/>
      </rPr>
      <t xml:space="preserve">  + ТТК в подарок!</t>
    </r>
  </si>
  <si>
    <r>
      <rPr>
        <b/>
        <sz val="11"/>
        <color indexed="10"/>
        <rFont val="Arial Narrow"/>
        <family val="2"/>
      </rPr>
      <t xml:space="preserve"> Меню для Закусочной</t>
    </r>
    <r>
      <rPr>
        <b/>
        <sz val="11"/>
        <color indexed="8"/>
        <rFont val="Arial Narrow"/>
        <family val="2"/>
      </rPr>
      <t xml:space="preserve"> + ТТК в подарок!</t>
    </r>
  </si>
  <si>
    <r>
      <t xml:space="preserve">  СР</t>
    </r>
    <r>
      <rPr>
        <b/>
        <sz val="11"/>
        <color indexed="8"/>
        <rFont val="Arial Narrow"/>
        <family val="2"/>
      </rPr>
      <t xml:space="preserve"> «ТОП-Пицца»  + ТК в подарок!</t>
    </r>
  </si>
  <si>
    <r>
      <rPr>
        <b/>
        <sz val="11"/>
        <color indexed="10"/>
        <rFont val="Arial Narrow"/>
        <family val="2"/>
      </rPr>
      <t>Меню для ресторана Русской Кухни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</si>
  <si>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>Меню для ресторана Азиатской Кухни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</si>
  <si>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>Меню для ресторана Итальянской Кухни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</si>
  <si>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 xml:space="preserve">Меню для ресторана Восточной Кухни </t>
    </r>
    <r>
      <rPr>
        <b/>
        <sz val="11"/>
        <color indexed="8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</si>
  <si>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>Меню для ресторана Армянской Кухни</t>
    </r>
    <r>
      <rPr>
        <b/>
        <sz val="11"/>
        <color indexed="8"/>
        <rFont val="Arial Narrow"/>
        <family val="2"/>
      </rPr>
      <t xml:space="preserve">  + ТК в подарок!</t>
    </r>
  </si>
  <si>
    <r>
      <rPr>
        <b/>
        <sz val="11"/>
        <color indexed="10"/>
        <rFont val="Arial Narrow"/>
        <family val="2"/>
      </rPr>
      <t xml:space="preserve">Меню для ресторана Узбекской Кухни </t>
    </r>
    <r>
      <rPr>
        <b/>
        <sz val="11"/>
        <color indexed="8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</si>
  <si>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>Меню "Фуршет". Кейтеринг.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</si>
  <si>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 xml:space="preserve">Меню "Банкет". Кейтеринг. </t>
    </r>
    <r>
      <rPr>
        <b/>
        <sz val="11"/>
        <color indexed="8"/>
        <rFont val="Arial Narrow"/>
        <family val="2"/>
      </rPr>
      <t>+ ТТК в подарок!</t>
    </r>
  </si>
  <si>
    <r>
      <rPr>
        <b/>
        <sz val="11"/>
        <color indexed="10"/>
        <rFont val="Arial Narrow"/>
        <family val="2"/>
      </rPr>
      <t xml:space="preserve">Меню «Кофе-брейк». Кейтеринг. 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</si>
  <si>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>Меню Вегетарианское (ПОСТ)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</si>
  <si>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 xml:space="preserve">Меню Кошерное </t>
    </r>
    <r>
      <rPr>
        <b/>
        <sz val="11"/>
        <color indexed="8"/>
        <rFont val="Arial Narrow"/>
        <family val="2"/>
      </rPr>
      <t>+ ТТК в подарок!</t>
    </r>
  </si>
  <si>
    <r>
      <rPr>
        <b/>
        <sz val="11"/>
        <color indexed="10"/>
        <rFont val="Arial Narrow"/>
        <family val="2"/>
      </rPr>
      <t>Меню для Детского кафе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</si>
  <si>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>Меню "Десертное"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</si>
  <si>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>Коктейльная Карта.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</si>
  <si>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>Барная Карта.</t>
    </r>
    <r>
      <rPr>
        <b/>
        <sz val="11"/>
        <color indexed="8"/>
        <rFont val="Arial Narrow"/>
        <family val="2"/>
      </rPr>
      <t xml:space="preserve"> + ТТК в подарок!</t>
    </r>
  </si>
  <si>
    <r>
      <rPr>
        <b/>
        <sz val="11"/>
        <color indexed="10"/>
        <rFont val="Arial Narrow"/>
        <family val="2"/>
      </rPr>
      <t>Калькуляционная карта</t>
    </r>
    <r>
      <rPr>
        <b/>
        <sz val="11"/>
        <color indexed="8"/>
        <rFont val="Arial Narrow"/>
        <family val="2"/>
      </rPr>
      <t xml:space="preserve"> (расчет себестоимости ингредиентов и самого блюда на 1 и на 10 изделий);</t>
    </r>
  </si>
  <si>
    <r>
      <rPr>
        <b/>
        <sz val="11"/>
        <color indexed="10"/>
        <rFont val="Arial Narrow"/>
        <family val="2"/>
      </rPr>
      <t>Акт контрольной проработки блюда</t>
    </r>
    <r>
      <rPr>
        <b/>
        <sz val="11"/>
        <color indexed="8"/>
        <rFont val="Arial Narrow"/>
        <family val="2"/>
      </rPr>
      <t xml:space="preserve"> (расчет процентов потерь при холодной и тепловой обработках на 1 и на 10 изделий, описание способов обработки и пр.)</t>
    </r>
  </si>
  <si>
    <r>
      <rPr>
        <b/>
        <sz val="11"/>
        <color indexed="10"/>
        <rFont val="Arial Narrow"/>
        <family val="2"/>
      </rPr>
      <t>Обоснование расчетов</t>
    </r>
    <r>
      <rPr>
        <b/>
        <sz val="11"/>
        <color indexed="8"/>
        <rFont val="Arial Narrow"/>
        <family val="2"/>
      </rPr>
      <t xml:space="preserve"> (рассчетные формулы и сам расчет Б.Ж.У., калорийности изделий, физико-химических и микробиологических показателей, энергетической ценности и пр.)</t>
    </r>
  </si>
  <si>
    <r>
      <rPr>
        <b/>
        <sz val="11"/>
        <color indexed="10"/>
        <rFont val="Arial Narrow"/>
        <family val="2"/>
      </rPr>
      <t xml:space="preserve">Лист калорийности блюда (изделия, продукции). Является обязательным для ПОП Приложением к Меню (Ассортиментному перечню). ЛК </t>
    </r>
    <r>
      <rPr>
        <b/>
        <sz val="11"/>
        <color indexed="8"/>
        <rFont val="Arial Narrow"/>
        <family val="2"/>
      </rPr>
      <t>представляет собой документ, описывающий пищевую и энергетическую ценность изделия.</t>
    </r>
  </si>
  <si>
    <r>
      <t xml:space="preserve">ГОТОВЫЕ СПЕЦИАЛИЗИРОВАННЫЕ СБОРНИКИ РЕЦЕПТУР ДЛЯ ПОВАРОВ + </t>
    </r>
    <r>
      <rPr>
        <b/>
        <u val="single"/>
        <sz val="11"/>
        <color indexed="9"/>
        <rFont val="Arial Narrow"/>
        <family val="2"/>
      </rPr>
      <t>ТТК В ПОДАРОК!</t>
    </r>
  </si>
  <si>
    <r>
      <rPr>
        <b/>
        <sz val="11"/>
        <color indexed="10"/>
        <rFont val="Arial Narrow"/>
        <family val="2"/>
      </rPr>
      <t xml:space="preserve">  СР «Любимые Блюда на все Времена!»</t>
    </r>
    <r>
      <rPr>
        <b/>
        <sz val="11"/>
        <color indexed="8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</si>
  <si>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 xml:space="preserve">  СР «Столовая. Выгодные Блюда.»</t>
    </r>
    <r>
      <rPr>
        <b/>
        <sz val="11"/>
        <color indexed="63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</si>
  <si>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 xml:space="preserve">  СР «Полуфабрикаты. Соусы. Тесто.»</t>
    </r>
    <r>
      <rPr>
        <b/>
        <sz val="11"/>
        <color indexed="63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</si>
  <si>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 xml:space="preserve">  СР "Фитнес - Питание"</t>
    </r>
    <r>
      <rPr>
        <b/>
        <sz val="11"/>
        <color indexed="8"/>
        <rFont val="Arial Narrow"/>
        <family val="2"/>
      </rPr>
      <t>, + ТК в подарок!</t>
    </r>
  </si>
  <si>
    <r>
      <rPr>
        <b/>
        <sz val="11"/>
        <color indexed="10"/>
        <rFont val="Arial Narrow"/>
        <family val="2"/>
      </rPr>
      <t xml:space="preserve">  СР "Худеем Правильно!"</t>
    </r>
    <r>
      <rPr>
        <b/>
        <sz val="11"/>
        <color indexed="8"/>
        <rFont val="Arial Narrow"/>
        <family val="2"/>
      </rPr>
      <t>,  + ТК в подарок!</t>
    </r>
  </si>
  <si>
    <r>
      <rPr>
        <b/>
        <sz val="11"/>
        <color indexed="10"/>
        <rFont val="Arial Narrow"/>
        <family val="2"/>
      </rPr>
      <t xml:space="preserve">  СР "Здоровое Питание"</t>
    </r>
    <r>
      <rPr>
        <b/>
        <sz val="11"/>
        <color indexed="8"/>
        <rFont val="Arial Narrow"/>
        <family val="2"/>
      </rPr>
      <t>, + ТК в подарок!</t>
    </r>
  </si>
  <si>
    <r>
      <rPr>
        <b/>
        <sz val="11"/>
        <color indexed="10"/>
        <rFont val="Arial Narrow"/>
        <family val="2"/>
      </rPr>
      <t xml:space="preserve">  СР «Пивной Ресторан. Блюда и Закуски.»</t>
    </r>
    <r>
      <rPr>
        <b/>
        <sz val="11"/>
        <color indexed="8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</si>
  <si>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 xml:space="preserve">  СР «Стейк. Гриль. Барбекю»</t>
    </r>
    <r>
      <rPr>
        <b/>
        <sz val="11"/>
        <color indexed="8"/>
        <rFont val="Arial Narrow"/>
        <family val="2"/>
      </rPr>
      <t xml:space="preserve">  + ТК в подарок!</t>
    </r>
  </si>
  <si>
    <r>
      <rPr>
        <b/>
        <sz val="11"/>
        <color indexed="10"/>
        <rFont val="Arial Narrow"/>
        <family val="2"/>
      </rPr>
      <t xml:space="preserve">  СР «Fast-Food»</t>
    </r>
    <r>
      <rPr>
        <b/>
        <sz val="11"/>
        <color indexed="8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</si>
  <si>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 xml:space="preserve">  СР «Блинная» </t>
    </r>
    <r>
      <rPr>
        <b/>
        <sz val="11"/>
        <color indexed="8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</si>
  <si>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 xml:space="preserve">  СР  "Пекарня"</t>
    </r>
    <r>
      <rPr>
        <b/>
        <sz val="11"/>
        <color indexed="8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</si>
  <si>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 xml:space="preserve">  СР "Кондитерская"</t>
    </r>
    <r>
      <rPr>
        <b/>
        <sz val="11"/>
        <color indexed="8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</si>
  <si>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 xml:space="preserve">  СР "Коктейль-Бар"</t>
    </r>
    <r>
      <rPr>
        <b/>
        <sz val="11"/>
        <color indexed="8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</si>
  <si>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 xml:space="preserve">  СР «Бургерная»</t>
    </r>
    <r>
      <rPr>
        <b/>
        <sz val="11"/>
        <color indexed="8"/>
        <rFont val="Arial Narrow"/>
        <family val="2"/>
      </rPr>
      <t xml:space="preserve">  + ТК в подарок!</t>
    </r>
  </si>
  <si>
    <r>
      <rPr>
        <b/>
        <sz val="11"/>
        <color indexed="10"/>
        <rFont val="Arial Narrow"/>
        <family val="2"/>
      </rPr>
      <t xml:space="preserve">  СР «Пиццерия»</t>
    </r>
    <r>
      <rPr>
        <b/>
        <sz val="11"/>
        <color indexed="8"/>
        <rFont val="Arial Narrow"/>
        <family val="2"/>
      </rPr>
      <t xml:space="preserve">  + ТК в подарок!</t>
    </r>
  </si>
  <si>
    <r>
      <t xml:space="preserve">  СР </t>
    </r>
    <r>
      <rPr>
        <b/>
        <sz val="11"/>
        <color indexed="8"/>
        <rFont val="Arial Narrow"/>
        <family val="2"/>
      </rPr>
      <t>«Детское Кафе» + ТК в подарок!</t>
    </r>
  </si>
  <si>
    <r>
      <t xml:space="preserve">  СР </t>
    </r>
    <r>
      <rPr>
        <b/>
        <sz val="11"/>
        <color indexed="8"/>
        <rFont val="Arial Narrow"/>
        <family val="2"/>
      </rPr>
      <t>«Вегетарианская Кухня» + ТК в подарок!</t>
    </r>
  </si>
  <si>
    <r>
      <rPr>
        <b/>
        <sz val="11"/>
        <color indexed="10"/>
        <rFont val="Arial Narrow"/>
        <family val="2"/>
      </rPr>
      <t xml:space="preserve">  СР «Пельменная» </t>
    </r>
    <r>
      <rPr>
        <b/>
        <sz val="11"/>
        <color indexed="8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</si>
  <si>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 xml:space="preserve">  СР «Чебуречная»</t>
    </r>
    <r>
      <rPr>
        <b/>
        <sz val="11"/>
        <color indexed="8"/>
        <rFont val="Arial Narrow"/>
        <family val="2"/>
      </rPr>
      <t xml:space="preserve">  + ТК в подарок!</t>
    </r>
  </si>
  <si>
    <r>
      <rPr>
        <b/>
        <sz val="11"/>
        <color indexed="10"/>
        <rFont val="Arial Narrow"/>
        <family val="2"/>
      </rPr>
      <t xml:space="preserve">  СР «Закусочная»</t>
    </r>
    <r>
      <rPr>
        <b/>
        <sz val="11"/>
        <color indexed="8"/>
        <rFont val="Arial Narrow"/>
        <family val="2"/>
      </rPr>
      <t xml:space="preserve">  + ТК в подарок!</t>
    </r>
  </si>
  <si>
    <r>
      <rPr>
        <b/>
        <sz val="11"/>
        <color indexed="10"/>
        <rFont val="Arial Narrow"/>
        <family val="2"/>
      </rPr>
      <t xml:space="preserve">  СР «Кухни Мира. Русская Кухня.»</t>
    </r>
    <r>
      <rPr>
        <b/>
        <sz val="11"/>
        <color indexed="8"/>
        <rFont val="Arial Narrow"/>
        <family val="2"/>
      </rPr>
      <t xml:space="preserve">  + ТК в подарок!</t>
    </r>
  </si>
  <si>
    <r>
      <rPr>
        <b/>
        <sz val="11"/>
        <color indexed="10"/>
        <rFont val="Arial Narrow"/>
        <family val="2"/>
      </rPr>
      <t xml:space="preserve">  СР «Кухни Мира. Азиатская Кухня.» </t>
    </r>
    <r>
      <rPr>
        <b/>
        <sz val="11"/>
        <color indexed="8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</si>
  <si>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 xml:space="preserve">  СР «Кухни Мира. Итальянская Кухня.» </t>
    </r>
    <r>
      <rPr>
        <b/>
        <sz val="11"/>
        <color indexed="8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</si>
  <si>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 xml:space="preserve">  СР «Кухни Мира. Восточная Кухня.» </t>
    </r>
    <r>
      <rPr>
        <b/>
        <sz val="11"/>
        <color indexed="8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</si>
  <si>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 xml:space="preserve">  СР «Кухни Мира. Армянская Кухня.»</t>
    </r>
    <r>
      <rPr>
        <b/>
        <sz val="11"/>
        <color indexed="8"/>
        <rFont val="Arial Narrow"/>
        <family val="2"/>
      </rPr>
      <t xml:space="preserve">  + ТК в подарок!</t>
    </r>
  </si>
  <si>
    <r>
      <rPr>
        <b/>
        <sz val="11"/>
        <color indexed="10"/>
        <rFont val="Arial Narrow"/>
        <family val="2"/>
      </rPr>
      <t xml:space="preserve">  СР «Кухни Мира. Узбекская Кухня.» </t>
    </r>
    <r>
      <rPr>
        <b/>
        <sz val="11"/>
        <color indexed="8"/>
        <rFont val="Arial Narrow"/>
        <family val="2"/>
      </rPr>
      <t xml:space="preserve"> + ТК в подарок!</t>
    </r>
  </si>
  <si>
    <r>
      <rPr>
        <b/>
        <sz val="11"/>
        <color indexed="10"/>
        <rFont val="Arial Narrow"/>
        <family val="2"/>
      </rPr>
      <t xml:space="preserve">  СР «Кейтеринг. Фуршет.»</t>
    </r>
    <r>
      <rPr>
        <b/>
        <sz val="11"/>
        <color indexed="8"/>
        <rFont val="Arial Narrow"/>
        <family val="2"/>
      </rPr>
      <t xml:space="preserve">  + ТК в подарок!</t>
    </r>
  </si>
  <si>
    <r>
      <rPr>
        <b/>
        <sz val="11"/>
        <color indexed="10"/>
        <rFont val="Arial Narrow"/>
        <family val="2"/>
      </rPr>
      <t xml:space="preserve">  СР «Кейтеринг. Кофе-Брейк.»</t>
    </r>
    <r>
      <rPr>
        <b/>
        <sz val="11"/>
        <color indexed="8"/>
        <rFont val="Arial Narrow"/>
        <family val="2"/>
      </rPr>
      <t xml:space="preserve">  + ТК в подарок!</t>
    </r>
  </si>
  <si>
    <r>
      <t xml:space="preserve">  СР</t>
    </r>
    <r>
      <rPr>
        <b/>
        <sz val="11"/>
        <color indexed="8"/>
        <rFont val="Arial Narrow"/>
        <family val="2"/>
      </rPr>
      <t xml:space="preserve"> «Кейтеринг. Кофе-Брейк.»  + ТК в подарок!</t>
    </r>
  </si>
  <si>
    <r>
      <rPr>
        <b/>
        <sz val="11"/>
        <color indexed="10"/>
        <rFont val="Arial Narrow"/>
        <family val="2"/>
      </rPr>
      <t>Сборник рецептур холодных блюд и закусок</t>
    </r>
    <r>
      <rPr>
        <sz val="11"/>
        <color indexed="10"/>
        <rFont val="Arial Narrow"/>
        <family val="2"/>
      </rPr>
      <t>,</t>
    </r>
    <r>
      <rPr>
        <sz val="11"/>
        <color indexed="8"/>
        <rFont val="Arial Narrow"/>
        <family val="2"/>
      </rPr>
      <t xml:space="preserve"> салатов из мяса, птицы, рыбы, морепродуктов, круп и овощей. </t>
    </r>
    <r>
      <rPr>
        <b/>
        <sz val="11"/>
        <color indexed="8"/>
        <rFont val="Arial Narrow"/>
        <family val="2"/>
      </rPr>
      <t>ТК в подарок!</t>
    </r>
  </si>
  <si>
    <r>
      <rPr>
        <b/>
        <sz val="11"/>
        <color indexed="10"/>
        <rFont val="Arial Narrow"/>
        <family val="2"/>
      </rPr>
      <t>Сборник рецептур первых блюд</t>
    </r>
    <r>
      <rPr>
        <sz val="11"/>
        <color indexed="10"/>
        <rFont val="Arial Narrow"/>
        <family val="2"/>
      </rPr>
      <t xml:space="preserve">. </t>
    </r>
    <r>
      <rPr>
        <sz val="11"/>
        <color indexed="8"/>
        <rFont val="Arial Narrow"/>
        <family val="2"/>
      </rPr>
      <t xml:space="preserve">Супы холодные и горячие. Борщи и щи. Солянки и рассольники. Молочные. </t>
    </r>
    <r>
      <rPr>
        <b/>
        <sz val="11"/>
        <color indexed="8"/>
        <rFont val="Arial Narrow"/>
        <family val="2"/>
      </rPr>
      <t>ТК в подарок!</t>
    </r>
  </si>
  <si>
    <r>
      <rPr>
        <b/>
        <sz val="11"/>
        <color indexed="10"/>
        <rFont val="Arial Narrow"/>
        <family val="2"/>
      </rPr>
      <t xml:space="preserve">Сборник рецептур горячих блюд и гарниров. </t>
    </r>
    <r>
      <rPr>
        <sz val="11"/>
        <color indexed="8"/>
        <rFont val="Arial Narrow"/>
        <family val="2"/>
      </rPr>
      <t xml:space="preserve">Блюда из мяса, птицы, рыбы, морепродуктов, круп и овощей, гарниров. </t>
    </r>
    <r>
      <rPr>
        <b/>
        <sz val="11"/>
        <color indexed="8"/>
        <rFont val="Arial Narrow"/>
        <family val="2"/>
      </rPr>
      <t>ТК плюс.</t>
    </r>
  </si>
  <si>
    <r>
      <rPr>
        <b/>
        <sz val="11"/>
        <color indexed="10"/>
        <rFont val="Arial Narrow"/>
        <family val="2"/>
      </rPr>
      <t>Сборник рецептур мучных, кондитерских и хлебо-булочных изделий.</t>
    </r>
    <r>
      <rPr>
        <b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Хлеб, пироги, блины, пицца, кексы, штрудели, булочки, десерты. </t>
    </r>
    <r>
      <rPr>
        <b/>
        <sz val="11"/>
        <color indexed="8"/>
        <rFont val="Arial Narrow"/>
        <family val="2"/>
      </rPr>
      <t>ТК в подарок!</t>
    </r>
  </si>
  <si>
    <r>
      <rPr>
        <b/>
        <sz val="11"/>
        <color indexed="10"/>
        <rFont val="Arial Narrow"/>
        <family val="2"/>
      </rPr>
      <t xml:space="preserve">Сборник рецептур горячих и холодных напитков. </t>
    </r>
    <r>
      <rPr>
        <sz val="11"/>
        <color indexed="8"/>
        <rFont val="Arial Narrow"/>
        <family val="2"/>
      </rPr>
      <t>Напитки плодово-ягодные, овощные, молочные, медовые. Напитки на травах. Чаи.</t>
    </r>
    <r>
      <rPr>
        <b/>
        <sz val="11"/>
        <color indexed="8"/>
        <rFont val="Arial Narrow"/>
        <family val="2"/>
      </rPr>
      <t xml:space="preserve"> ТК в подарок!</t>
    </r>
  </si>
  <si>
    <r>
      <rPr>
        <b/>
        <sz val="11"/>
        <color indexed="10"/>
        <rFont val="Arial Narrow"/>
        <family val="2"/>
      </rPr>
      <t>Разработка индивидуального сборника рецептур</t>
    </r>
    <r>
      <rPr>
        <b/>
        <sz val="11"/>
        <color indexed="8"/>
        <rFont val="Arial Narrow"/>
        <family val="2"/>
      </rPr>
      <t xml:space="preserve"> в  виде уникального пособия для работников кухни с описанием норм закладок ингредиентов (вес Брутто/вес Нетто), выходом готового изделия, описанием технологического процесса и способов тепловой обработки, с иллюстрациями.</t>
    </r>
  </si>
  <si>
    <r>
      <rPr>
        <b/>
        <sz val="11"/>
        <color indexed="10"/>
        <rFont val="Arial Narrow"/>
        <family val="2"/>
      </rPr>
      <t>Шеф-технолог-калькулятор</t>
    </r>
    <r>
      <rPr>
        <b/>
        <sz val="11"/>
        <color indexed="8"/>
        <rFont val="Arial Narrow"/>
        <family val="2"/>
      </rPr>
      <t xml:space="preserve"> (разработчик технологической документации согласно меню с шеф-поваром на месте)</t>
    </r>
  </si>
  <si>
    <r>
      <rPr>
        <b/>
        <sz val="11"/>
        <color indexed="10"/>
        <rFont val="Arial Narrow"/>
        <family val="2"/>
      </rPr>
      <t>Тренинг-менеджер</t>
    </r>
    <r>
      <rPr>
        <b/>
        <sz val="11"/>
        <color indexed="8"/>
        <rFont val="Arial Narrow"/>
        <family val="2"/>
      </rPr>
      <t xml:space="preserve"> сервис-службы (обучение младшего и среднего звеньев+отработка координации и стандартов обслуживания)</t>
    </r>
  </si>
  <si>
    <r>
      <rPr>
        <b/>
        <sz val="11"/>
        <color indexed="10"/>
        <rFont val="Arial Narrow"/>
        <family val="2"/>
      </rPr>
      <t>Шеф-повар</t>
    </r>
    <r>
      <rPr>
        <b/>
        <sz val="11"/>
        <color indexed="8"/>
        <rFont val="Arial Narrow"/>
        <family val="2"/>
      </rPr>
      <t xml:space="preserve"> (экспресс-обучение персонала + проработка новых (или оптимизированных), качественных, выгодных предприятию рентабельных блюд/напитков по ходу обучения по месту).</t>
    </r>
  </si>
  <si>
    <r>
      <t>Администратор программного обеспечения</t>
    </r>
    <r>
      <rPr>
        <b/>
        <sz val="11"/>
        <color indexed="63"/>
        <rFont val="Arial Narrow"/>
        <family val="2"/>
      </rPr>
      <t xml:space="preserve"> (IT, Сис. Админ)</t>
    </r>
  </si>
  <si>
    <r>
      <t>Бухгалтер</t>
    </r>
    <r>
      <rPr>
        <b/>
        <sz val="11"/>
        <color indexed="63"/>
        <rFont val="Arial Narrow"/>
        <family val="2"/>
      </rPr>
      <t xml:space="preserve"> (бухгалтер-Калькулятор, Калькулятор)</t>
    </r>
  </si>
  <si>
    <r>
      <t xml:space="preserve">Кассир </t>
    </r>
    <r>
      <rPr>
        <b/>
        <sz val="11"/>
        <color indexed="63"/>
        <rFont val="Arial Narrow"/>
        <family val="2"/>
      </rPr>
      <t>(Продавец-Кассир, Помошник Бухгалтера)</t>
    </r>
  </si>
  <si>
    <r>
      <t xml:space="preserve">Менеджер по работе с заказщиками </t>
    </r>
    <r>
      <rPr>
        <b/>
        <sz val="11"/>
        <color indexed="63"/>
        <rFont val="Arial Narrow"/>
        <family val="2"/>
      </rPr>
      <t>(Гостями, Покупателями)</t>
    </r>
  </si>
  <si>
    <r>
      <t>Технолог пищевого производства</t>
    </r>
    <r>
      <rPr>
        <b/>
        <sz val="11"/>
        <color indexed="63"/>
        <rFont val="Arial Narrow"/>
        <family val="2"/>
      </rPr>
      <t xml:space="preserve"> (Технолог-Калькулятор, Инженер-Технолог)</t>
    </r>
  </si>
  <si>
    <r>
      <t xml:space="preserve">Диспетчер для службы доставки </t>
    </r>
    <r>
      <rPr>
        <b/>
        <sz val="11"/>
        <color indexed="63"/>
        <rFont val="Arial Narrow"/>
        <family val="2"/>
      </rPr>
      <t>(Оператор Сall-Центра)</t>
    </r>
  </si>
  <si>
    <r>
      <t>Повар-бригадир</t>
    </r>
    <r>
      <rPr>
        <b/>
        <sz val="11"/>
        <color indexed="63"/>
        <rFont val="Arial Narrow"/>
        <family val="2"/>
      </rPr>
      <t xml:space="preserve"> (Су-Шеф)</t>
    </r>
  </si>
  <si>
    <r>
      <t xml:space="preserve">Повар-универсал </t>
    </r>
    <r>
      <rPr>
        <b/>
        <sz val="11"/>
        <color indexed="63"/>
        <rFont val="Arial Narrow"/>
        <family val="2"/>
      </rPr>
      <t>(Повар Хол. Цеха, Горячего Цеха)</t>
    </r>
  </si>
  <si>
    <r>
      <t xml:space="preserve">Сборщик </t>
    </r>
    <r>
      <rPr>
        <b/>
        <sz val="11"/>
        <color indexed="63"/>
        <rFont val="Arial Narrow"/>
        <family val="2"/>
      </rPr>
      <t>(Комплектовщик, Упаковщик, Маркёр..)</t>
    </r>
  </si>
  <si>
    <r>
      <t>Курьер</t>
    </r>
    <r>
      <rPr>
        <b/>
        <sz val="11"/>
        <color indexed="63"/>
        <rFont val="Arial Narrow"/>
        <family val="2"/>
      </rPr>
      <t xml:space="preserve"> (для службы доставки)</t>
    </r>
  </si>
  <si>
    <r>
      <t xml:space="preserve">Технический персонал </t>
    </r>
    <r>
      <rPr>
        <b/>
        <sz val="11"/>
        <color indexed="63"/>
        <rFont val="Arial Narrow"/>
        <family val="2"/>
      </rPr>
      <t>(Электрик, Слесарь, Сантехник... )</t>
    </r>
  </si>
  <si>
    <r>
      <t xml:space="preserve">Технический персонал </t>
    </r>
    <r>
      <rPr>
        <b/>
        <sz val="11"/>
        <color indexed="63"/>
        <rFont val="Arial Narrow"/>
        <family val="2"/>
      </rPr>
      <t>(Уборщик, Мойщик, Кух. Работник…)</t>
    </r>
  </si>
  <si>
    <r>
      <rPr>
        <b/>
        <sz val="11"/>
        <color indexed="10"/>
        <rFont val="Arial Narrow"/>
        <family val="2"/>
      </rPr>
      <t>Уникальный сайт-каталог продукции/интернет-магазин на платформе 1С-Битрикс. 1.</t>
    </r>
    <r>
      <rPr>
        <b/>
        <sz val="11"/>
        <color indexed="8"/>
        <rFont val="Arial Narrow"/>
        <family val="2"/>
      </rPr>
      <t xml:space="preserve">Подключение на абонентскую платформу. </t>
    </r>
    <r>
      <rPr>
        <b/>
        <sz val="11"/>
        <color indexed="10"/>
        <rFont val="Arial Narrow"/>
        <family val="2"/>
      </rPr>
      <t>2.</t>
    </r>
    <r>
      <rPr>
        <b/>
        <sz val="11"/>
        <color indexed="8"/>
        <rFont val="Arial Narrow"/>
        <family val="2"/>
      </rPr>
      <t>Индивидуальный.</t>
    </r>
  </si>
  <si>
    <r>
      <rPr>
        <b/>
        <sz val="11"/>
        <color indexed="10"/>
        <rFont val="Arial Narrow"/>
        <family val="2"/>
      </rPr>
      <t>CRM- управленческая система учета и контроля</t>
    </r>
    <r>
      <rPr>
        <b/>
        <sz val="11"/>
        <color indexed="8"/>
        <rFont val="Arial Narrow"/>
        <family val="2"/>
      </rPr>
      <t xml:space="preserve"> "склады-реализация-диспетчерская-учет" + настройка.</t>
    </r>
  </si>
  <si>
    <t>Расчет стоимости:</t>
  </si>
  <si>
    <r>
      <rPr>
        <b/>
        <sz val="11"/>
        <color indexed="10"/>
        <rFont val="Arial Narrow"/>
        <family val="2"/>
      </rPr>
      <t xml:space="preserve">Конструктор питания </t>
    </r>
    <r>
      <rPr>
        <b/>
        <sz val="11"/>
        <color indexed="8"/>
        <rFont val="Arial Narrow"/>
        <family val="2"/>
      </rPr>
      <t>(на день/неделю/месяц, с учетом расчета Килокалорий; Белков, Жиров, Углеводов)</t>
    </r>
  </si>
  <si>
    <t xml:space="preserve">РАЗРАБОТКА ТЕХНОЛОГИЧЕСКОЙ ДОКУМЕНТАЦИИ "С НУЛЯ" </t>
  </si>
  <si>
    <t>Подбор вспомогательного оборудования и инвентаря</t>
  </si>
  <si>
    <r>
      <t xml:space="preserve">Стоимость </t>
    </r>
    <r>
      <rPr>
        <b/>
        <sz val="11"/>
        <color indexed="10"/>
        <rFont val="Arial Narrow"/>
        <family val="2"/>
      </rPr>
      <t xml:space="preserve">Регестрации ТУ </t>
    </r>
    <r>
      <rPr>
        <b/>
        <sz val="11"/>
        <color indexed="63"/>
        <rFont val="Arial Narrow"/>
        <family val="2"/>
      </rPr>
      <t>(один из Стандартов ПОП)</t>
    </r>
  </si>
  <si>
    <r>
      <t xml:space="preserve">Стоимость </t>
    </r>
    <r>
      <rPr>
        <b/>
        <sz val="11"/>
        <color indexed="10"/>
        <rFont val="Arial Narrow"/>
        <family val="2"/>
      </rPr>
      <t>Регестрации</t>
    </r>
    <r>
      <rPr>
        <b/>
        <sz val="11"/>
        <color indexed="63"/>
        <rFont val="Arial Narrow"/>
        <family val="2"/>
      </rPr>
      <t xml:space="preserve"> </t>
    </r>
    <r>
      <rPr>
        <b/>
        <sz val="11"/>
        <color indexed="10"/>
        <rFont val="Arial Narrow"/>
        <family val="2"/>
      </rPr>
      <t xml:space="preserve">Декларации ТР ТС (ЕАС) </t>
    </r>
    <r>
      <rPr>
        <b/>
        <sz val="11"/>
        <color indexed="63"/>
        <rFont val="Arial Narrow"/>
        <family val="2"/>
      </rPr>
      <t>на 3 года</t>
    </r>
  </si>
  <si>
    <r>
      <t xml:space="preserve">Стоимость </t>
    </r>
    <r>
      <rPr>
        <b/>
        <sz val="11"/>
        <color indexed="10"/>
        <rFont val="Arial Narrow"/>
        <family val="2"/>
      </rPr>
      <t xml:space="preserve">Сертификата ИСО </t>
    </r>
  </si>
  <si>
    <t>Разработаем нормативную документацию: ТК, ТТК, КК, Акт Проработки изделий; Обоснование Расчетов; СТО, ТУ и пр.на продукцию для ПОП всех типов (Кафе, Рестораны, Столовые, Бары, Банкетные, Кейтеринговые Компании, Службы Доставки).</t>
  </si>
  <si>
    <t>Приведем в порядок Вашу документацию в соответствие с законодательством РФ для всех типов ПОП. 
Все документы будут выполнены в соответствие с международным ГОСТом 31987-2012!</t>
  </si>
  <si>
    <t>Разработаем для Вашего ПОП выгодное Меню "с нуля".  Или оптимизируем Ваше Меню. Создадим Меню-Конструктор для расчета Норм Потребления Ккалл, и БЖУ на день, неделю,месяц на персону.</t>
  </si>
  <si>
    <t>Создадим для Вашего ПОП Индивидуальный Сборник Рецептур в виде Книги Стандартов подачи блюд, норм закладок, выходов изделий. В отсутствии шеф-повара или технолога. Эта Книга станет незаменимым Пособием для поваров! Или предложим готовые СР для всех типов ПОП.</t>
  </si>
  <si>
    <t>РАЗРАБОТКА ДОКУМЕНТАЦИИ НА ВЫПУСКАЕМУЮ ПРОДУКЦИЮ. СЕРТИФИКАЦИЯ ПИЩЕВОЙ ПРОДУКЦИИ ПОП. ВНЕДРЕНИЕ СИСТЕМЫ ПИЩЕВОЙ БЕЗОПАСНОСТИ ХАССП</t>
  </si>
  <si>
    <t>Количество позиций, шт.</t>
  </si>
  <si>
    <t>START-UP. ПОДБОР ПОМЕЩЕНИЯ ПОД ПРОИЗВОДСТВО, ОПРЕДЕЛЕНИЕ ЦЕХОВОГО ДЕЛЕНИЯ, ПОДБОР И РАССТАНОВКА ОБОРУДОВАНИЯ</t>
  </si>
  <si>
    <r>
      <rPr>
        <b/>
        <sz val="11"/>
        <color indexed="10"/>
        <rFont val="Arial Narrow"/>
        <family val="2"/>
      </rPr>
      <t>ББ. Визуальный Образ Бренда, Фирменный Стиль</t>
    </r>
    <r>
      <rPr>
        <b/>
        <sz val="11"/>
        <color indexed="8"/>
        <rFont val="Arial Narrow"/>
        <family val="2"/>
      </rPr>
      <t xml:space="preserve"> (логотип, идея, пропорции и охранное поле, монохром и инверсия логотипа, размеры, цвета, шрифты…), формат ПДФ</t>
    </r>
  </si>
  <si>
    <r>
      <rPr>
        <b/>
        <sz val="11"/>
        <color indexed="10"/>
        <rFont val="Arial Narrow"/>
        <family val="2"/>
      </rPr>
      <t>ББ. Носители Бренда, визуализация</t>
    </r>
    <r>
      <rPr>
        <b/>
        <sz val="11"/>
        <color indexed="8"/>
        <rFont val="Arial Narrow"/>
        <family val="2"/>
      </rPr>
      <t xml:space="preserve"> (презентация, бланк письма, меню, листовки для акций и промо, фирменная подложка на поднос, фирменный пакет, фирменные стаканчики, упаковка (посуда), униформа (кепка, поло, рубашки, наружняя реклама…), 3D</t>
    </r>
  </si>
  <si>
    <r>
      <rPr>
        <b/>
        <sz val="11"/>
        <color indexed="10"/>
        <rFont val="Arial Narrow"/>
        <family val="2"/>
      </rPr>
      <t>ББ. Концепция.</t>
    </r>
    <r>
      <rPr>
        <b/>
        <sz val="11"/>
        <color indexed="8"/>
        <rFont val="Arial Narrow"/>
        <family val="2"/>
      </rPr>
      <t xml:space="preserve"> Подробное описание.</t>
    </r>
  </si>
  <si>
    <r>
      <rPr>
        <b/>
        <sz val="11"/>
        <color indexed="10"/>
        <rFont val="Arial Narrow"/>
        <family val="2"/>
      </rPr>
      <t>ББ. Дизайн-Проект Интерьера,</t>
    </r>
    <r>
      <rPr>
        <b/>
        <sz val="11"/>
        <color indexed="63"/>
        <rFont val="Arial Narrow"/>
        <family val="2"/>
      </rPr>
      <t xml:space="preserve"> 3D</t>
    </r>
  </si>
  <si>
    <r>
      <rPr>
        <b/>
        <sz val="11"/>
        <color indexed="10"/>
        <rFont val="Arial Narrow"/>
        <family val="2"/>
      </rPr>
      <t>ББ. Предметы Интерьера и размещение</t>
    </r>
    <r>
      <rPr>
        <b/>
        <sz val="11"/>
        <color indexed="8"/>
        <rFont val="Arial Narrow"/>
        <family val="2"/>
      </rPr>
      <t xml:space="preserve"> (расстановка), 3D</t>
    </r>
  </si>
  <si>
    <t xml:space="preserve">Резюме Бизнес-Плана. </t>
  </si>
  <si>
    <t xml:space="preserve">Финансовый анализ. </t>
  </si>
  <si>
    <t>START-UP. БИЗНЕС-ПЛАН. ПОШАГОВОЕ РУКОВОДСТВО ПО ОТКРЫТИЮ БИЗНЕСА. ПОШАГОВОЕ ПОСОБИЕ ПО ОТКРЫТИЮ БИЗНЕСА.</t>
  </si>
  <si>
    <t>Материальные ресурсы. Расчеты.</t>
  </si>
  <si>
    <t>Концепция Маркетинга.</t>
  </si>
  <si>
    <t>Эффективность Проекта.</t>
  </si>
  <si>
    <t>Мониторинг Конкурентного Окружения.</t>
  </si>
  <si>
    <t xml:space="preserve">Мониторинг Рынка Поставщиков сырья, оборудования, упаковки и пр. </t>
  </si>
  <si>
    <t xml:space="preserve">START-UP. КОНЦЕПЦИЯ. РАЗРАБОТКА ФИРМЕННОГО СТИЛЯ.  БРЕНД-БУК С РЕКОМЕНДАЦИЯМИ. </t>
  </si>
  <si>
    <t>Стоимость 1 недели, руб.</t>
  </si>
  <si>
    <t>Кол-во недель</t>
  </si>
  <si>
    <t xml:space="preserve"> Цена 1-ной рецептура, руб.</t>
  </si>
  <si>
    <t>Стоимость сборника, руб.</t>
  </si>
  <si>
    <t>поставить стоимость там, что интересно</t>
  </si>
  <si>
    <t>Цена, от, руб.</t>
  </si>
  <si>
    <t>РАЗРАБОТКА НОРМАТИВНОЙ ДОКУМЕНТАЦИИ</t>
  </si>
  <si>
    <t>Стоимость 1 рецептуры, руб.</t>
  </si>
  <si>
    <t>поставить кол-во и стоимость того, что интересно</t>
  </si>
  <si>
    <t xml:space="preserve">поставить кол-во </t>
  </si>
  <si>
    <t>поставить кол-во того, что интересно</t>
  </si>
  <si>
    <t>поставить стоимость того, что интересно</t>
  </si>
  <si>
    <t>из презентации, развернуть</t>
  </si>
  <si>
    <t>Сумма, руб.</t>
  </si>
  <si>
    <t>информация из презенташки</t>
  </si>
  <si>
    <t>Итого рассчет стоимости:</t>
  </si>
  <si>
    <t>Аналитика Маркетинга.</t>
  </si>
  <si>
    <t>START-UP КОНСТРУКТОР</t>
  </si>
  <si>
    <t>Цена 1 рецептуры, руб.</t>
  </si>
  <si>
    <t xml:space="preserve">УНИКАЛЬНЫЙ СБОРНИК РЕЦЕПТУР ПОД ВАШЕ ПРЕДПРИЯТИЕ ПОП - КНИГА СТАНДАРТОВ ДЛЯ ПОВАРОВ, НЕЗАМЕНИМОЕ ПОСОБИЕ  </t>
  </si>
  <si>
    <t>Поддержка сайта</t>
  </si>
  <si>
    <t>1500 руб./час</t>
  </si>
  <si>
    <r>
      <rPr>
        <b/>
        <sz val="11"/>
        <color indexed="10"/>
        <rFont val="Arial Narrow"/>
        <family val="2"/>
      </rPr>
      <t xml:space="preserve">  СР «Кейтеринг. Банкет.» </t>
    </r>
    <r>
      <rPr>
        <b/>
        <sz val="11"/>
        <color indexed="8"/>
        <rFont val="Arial Narrow"/>
        <family val="2"/>
      </rPr>
      <t xml:space="preserve"> + ТК в подарок! ПОД ЗАКАЗ. СРОКИ</t>
    </r>
  </si>
  <si>
    <r>
      <rPr>
        <b/>
        <sz val="11"/>
        <color indexed="10"/>
        <rFont val="Arial Narrow"/>
        <family val="2"/>
      </rPr>
      <t>Технико-технологическая карта</t>
    </r>
    <r>
      <rPr>
        <b/>
        <sz val="11"/>
        <color indexed="8"/>
        <rFont val="Arial Narrow"/>
        <family val="2"/>
      </rPr>
      <t xml:space="preserve"> - документ, описывающий нормы закладок каждого ингредиента (Брутто, Нетто); вес каждого ингредиента изделия после холодной и тепловой обработок; выход (вес) полуфабриката и готового изделия;  технологический процесс приготовления; физико-химические, микро-биологические, органолептические показатели, расчет пищевой и энергетической ценностей, БЖУ, Ккал изделия. Технико – Технологическая Карта разрабатывается на новые и фирменные блюда и кулинарные изделия – те, которые вырабатывают и реализуют на конкретном предприятии и его филиалах. Срок действия ТТК определяет само предприятие.</t>
    </r>
  </si>
  <si>
    <r>
      <rPr>
        <b/>
        <sz val="11"/>
        <color indexed="10"/>
        <rFont val="Arial Narrow"/>
        <family val="2"/>
      </rPr>
      <t>Технологическая карта</t>
    </r>
    <r>
      <rPr>
        <b/>
        <sz val="11"/>
        <color indexed="8"/>
        <rFont val="Arial Narrow"/>
        <family val="2"/>
      </rPr>
      <t xml:space="preserve"> - документ, описывающий нормы закладок каждого ингредиента (Брутто, Нетто) на 1-ну и на 10-ть порций (вес каждого ингредиента изделия до и после холодной и тепловой обработок); выход (вес) полуфабриката и готового изделия;  технологический процесс приготовления. Технологическая Карта составляется на каждое блюдо, кулинарное или кондитерское изделие на основании Сборника рецептур, применяемого на данном предприятии.</t>
    </r>
  </si>
  <si>
    <r>
      <rPr>
        <b/>
        <sz val="11"/>
        <color indexed="10"/>
        <rFont val="Arial Narrow"/>
        <family val="2"/>
      </rPr>
      <t>Акт контрольной проработки блюда</t>
    </r>
    <r>
      <rPr>
        <b/>
        <sz val="11"/>
        <color indexed="8"/>
        <rFont val="Arial Narrow"/>
        <family val="2"/>
      </rPr>
      <t xml:space="preserve">  — документ, определяющий расход сырья, его потери при холодной и тепловой обработке, описывает процесс приготовления блюда. Акт разрабатывают на новые и фирменные блюда и кулинарные изделия. При составлении акта проработки производятся необходимые расчеты массы отходов при механической и кулинарной обработках продуктов. Расчеты выполняются на 1-ну и на 10-ть порций.</t>
    </r>
  </si>
  <si>
    <r>
      <rPr>
        <b/>
        <sz val="11"/>
        <color indexed="10"/>
        <rFont val="Arial Narrow"/>
        <family val="2"/>
      </rPr>
      <t>Калькуляционная карта</t>
    </r>
    <r>
      <rPr>
        <b/>
        <sz val="11"/>
        <color indexed="8"/>
        <rFont val="Arial Narrow"/>
        <family val="2"/>
      </rPr>
      <t xml:space="preserve"> - документ, содежащий информацию р себестоимостях каждого ингредиента и изделия вцелом относительно норм закладок сырья; о цене товара и торговой наценке.</t>
    </r>
  </si>
  <si>
    <r>
      <rPr>
        <b/>
        <sz val="11"/>
        <color indexed="10"/>
        <rFont val="Arial Narrow"/>
        <family val="2"/>
      </rPr>
      <t>Обоснование расчетов</t>
    </r>
    <r>
      <rPr>
        <b/>
        <sz val="11"/>
        <color indexed="8"/>
        <rFont val="Arial Narrow"/>
        <family val="2"/>
      </rPr>
      <t xml:space="preserve"> - документ подробно описывает формулы и сами процессы расчетов пищевой и энергетической ценности изделия; Б.Ж.У., Ккал, физико-химических, микро-биологических, энергетических показателей, энергетической ценности и пр. показателей; % потерь.</t>
    </r>
  </si>
  <si>
    <t>Экономически Выгодное Меню "с нуля"</t>
  </si>
  <si>
    <t xml:space="preserve"> Цена 1-ной позиции, руб.</t>
  </si>
  <si>
    <r>
      <t xml:space="preserve">ГОТОВЫЕ СБОРНИКИ РЕЦЕПТУР ПО КУРСАМ БЛЮД + </t>
    </r>
    <r>
      <rPr>
        <b/>
        <u val="single"/>
        <sz val="11"/>
        <color indexed="9"/>
        <rFont val="Arial Narrow"/>
        <family val="2"/>
      </rPr>
      <t>ТК в подарок!</t>
    </r>
  </si>
  <si>
    <t>скоро в продаже</t>
  </si>
  <si>
    <t>от 51 до  док-ов, руб.</t>
  </si>
  <si>
    <t>При заказе свыше 100 готовых рецептур (см специализированные сборники), стоимость 1-го документа 55 руб.!!!</t>
  </si>
  <si>
    <r>
      <rPr>
        <b/>
        <sz val="11"/>
        <color indexed="10"/>
        <rFont val="Arial Narrow"/>
        <family val="2"/>
      </rPr>
      <t>SEO продвижение</t>
    </r>
    <r>
      <rPr>
        <b/>
        <sz val="11"/>
        <color indexed="8"/>
        <rFont val="Arial Narrow"/>
        <family val="2"/>
      </rPr>
      <t xml:space="preserve"> в поисковых системах                                                                                                      </t>
    </r>
    <r>
      <rPr>
        <b/>
        <sz val="11"/>
        <color indexed="10"/>
        <rFont val="Arial Narrow"/>
        <family val="2"/>
      </rPr>
      <t xml:space="preserve">       от</t>
    </r>
  </si>
  <si>
    <t>Контекстная реклама                                                                                                                                                   от</t>
  </si>
  <si>
    <t>Таргетинг                                                                                                                                                                        от</t>
  </si>
  <si>
    <r>
      <rPr>
        <b/>
        <sz val="11"/>
        <color indexed="10"/>
        <rFont val="Arial Narrow"/>
        <family val="2"/>
      </rPr>
      <t>Интернет-маркетинг</t>
    </r>
    <r>
      <rPr>
        <b/>
        <sz val="11"/>
        <color indexed="8"/>
        <rFont val="Arial Narrow"/>
        <family val="2"/>
      </rPr>
      <t xml:space="preserve">. Настройка и запуск контекстной рекламы на сайт (Яндекс и Google); SEO; SMM:  увеличивает продажи и позволяет быстро получить первые заявки.                                                        </t>
    </r>
    <r>
      <rPr>
        <b/>
        <sz val="11"/>
        <color indexed="10"/>
        <rFont val="Arial Narrow"/>
        <family val="2"/>
      </rPr>
      <t xml:space="preserve">    от</t>
    </r>
  </si>
  <si>
    <r>
      <rPr>
        <b/>
        <sz val="11"/>
        <color indexed="10"/>
        <rFont val="Arial Narrow"/>
        <family val="2"/>
      </rPr>
      <t>Интеграция</t>
    </r>
    <r>
      <rPr>
        <b/>
        <sz val="11"/>
        <color indexed="8"/>
        <rFont val="Arial Narrow"/>
        <family val="2"/>
      </rPr>
      <t xml:space="preserve"> сайта с программой управленческого учета и контроля.                                                       </t>
    </r>
    <r>
      <rPr>
        <b/>
        <sz val="11"/>
        <color indexed="10"/>
        <rFont val="Arial Narrow"/>
        <family val="2"/>
      </rPr>
      <t xml:space="preserve">       от</t>
    </r>
  </si>
  <si>
    <t>Кол-ворецептур, шт.</t>
  </si>
  <si>
    <t>Кол-во док-ов на 1 рецептуру, шт.</t>
  </si>
  <si>
    <t>Итоговая стоимость за 1 пакет документов:</t>
  </si>
  <si>
    <t>Итоговая стоимость дкументации:</t>
  </si>
  <si>
    <t>Стоимость 1 пакета док-ов, руб.</t>
  </si>
  <si>
    <t>Кол-во док-ов итого, шт.</t>
  </si>
  <si>
    <t>Стоимость 1 док-та, руб.</t>
  </si>
  <si>
    <t>Итоговая стоимость, руб.</t>
  </si>
  <si>
    <r>
      <t xml:space="preserve">РАЗРАБОТКА ЭКОНОМИЧЕСКИ </t>
    </r>
    <r>
      <rPr>
        <b/>
        <u val="single"/>
        <sz val="11"/>
        <color indexed="9"/>
        <rFont val="Arial Narrow"/>
        <family val="2"/>
      </rPr>
      <t>ВЫГОДНОГО МЕНЮ</t>
    </r>
    <r>
      <rPr>
        <b/>
        <sz val="11"/>
        <color indexed="9"/>
        <rFont val="Arial Narrow"/>
        <family val="2"/>
      </rPr>
      <t xml:space="preserve"> "С НУЛЯ", ОПТИМИЗАЦИЯ МЕНЮ </t>
    </r>
    <r>
      <rPr>
        <b/>
        <u val="single"/>
        <sz val="11"/>
        <color indexed="9"/>
        <rFont val="Arial Narrow"/>
        <family val="2"/>
      </rPr>
      <t xml:space="preserve">ДЛЯ ВСЕХ ТИПОВ ПРЕДПРИЯТИЙ ОБЩЕСТВЕННОГО ПИТАНИЯ, </t>
    </r>
    <r>
      <rPr>
        <b/>
        <u val="single"/>
        <sz val="11"/>
        <color indexed="9"/>
        <rFont val="Arial Narrow"/>
        <family val="2"/>
      </rPr>
      <t>ВКЛЮЧАЯ СЛУЖБЫ ДОСТАВКИ + ТТК в ПОДАРОК!</t>
    </r>
  </si>
  <si>
    <r>
      <t xml:space="preserve">РАЗРАБОТКА </t>
    </r>
    <r>
      <rPr>
        <b/>
        <u val="single"/>
        <sz val="11"/>
        <color indexed="9"/>
        <rFont val="Arial Narrow"/>
        <family val="2"/>
      </rPr>
      <t>КАЛЬКУЛЯТОРА ПИТАНИЯ</t>
    </r>
    <r>
      <rPr>
        <b/>
        <sz val="11"/>
        <color indexed="9"/>
        <rFont val="Arial Narrow"/>
        <family val="2"/>
      </rPr>
      <t xml:space="preserve"> С РАСЧЕТОМ Ккал, БЖУ + ТТК В ПОДАРОК!</t>
    </r>
  </si>
  <si>
    <t>РАСЧЕТ START-UP</t>
  </si>
  <si>
    <t>Приложение №1 к договору от"____" июня 2019 г</t>
  </si>
  <si>
    <t>Приложение №1 к договору от  "____" июня 2019 г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</si>
</sst>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  <numFmt numFmtId="165" formatCode="0.E+00"/>
  </numFmts>
  <fonts count="2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9"/>
      <name val="Calibri"/>
      <family val="2"/>
    </font>
    <font>
      <u val="single"/>
      <sz val="11"/>
      <color indexed="40"/>
      <name val="Calibri"/>
      <family val="2"/>
    </font>
    <font>
      <b/>
      <u val="single"/>
      <sz val="12"/>
      <color indexed="40"/>
      <name val="Calibri"/>
      <family val="2"/>
    </font>
    <font>
      <u val="single"/>
      <sz val="12"/>
      <color indexed="40"/>
      <name val="Calibri"/>
      <family val="2"/>
    </font>
    <font>
      <b/>
      <u val="single"/>
      <sz val="11"/>
      <color indexed="4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9"/>
      <name val="Arial"/>
      <family val="2"/>
    </font>
    <font>
      <b/>
      <sz val="12"/>
      <color indexed="29"/>
      <name val="Arial"/>
      <family val="2"/>
    </font>
    <font>
      <b/>
      <sz val="13"/>
      <color indexed="9"/>
      <name val="Calibri"/>
      <family val="2"/>
    </font>
    <font>
      <b/>
      <sz val="12"/>
      <color indexed="9"/>
      <name val="Arial Narrow"/>
      <family val="2"/>
    </font>
    <font>
      <b/>
      <sz val="11"/>
      <color indexed="9"/>
      <name val="Arial Narrow"/>
      <family val="2"/>
    </font>
    <font>
      <b/>
      <u val="single"/>
      <sz val="11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color indexed="8"/>
      <name val="Arial Narrow"/>
      <family val="2"/>
    </font>
    <font>
      <b/>
      <u val="single"/>
      <sz val="12"/>
      <color indexed="9"/>
      <name val="Arial Narrow"/>
      <family val="2"/>
    </font>
    <font>
      <b/>
      <sz val="10"/>
      <color indexed="10"/>
      <name val="Arial Narrow"/>
      <family val="2"/>
    </font>
    <font>
      <b/>
      <sz val="10"/>
      <color indexed="63"/>
      <name val="Arial Narrow"/>
      <family val="2"/>
    </font>
    <font>
      <b/>
      <u val="single"/>
      <sz val="10"/>
      <color indexed="10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29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29"/>
      <name val="Calibri"/>
      <family val="2"/>
    </font>
    <font>
      <sz val="10"/>
      <color indexed="8"/>
      <name val="Arial"/>
      <family val="2"/>
    </font>
    <font>
      <b/>
      <u val="single"/>
      <sz val="11"/>
      <color indexed="29"/>
      <name val="Calibri"/>
      <family val="2"/>
    </font>
    <font>
      <sz val="9"/>
      <color indexed="40"/>
      <name val="Calibri"/>
      <family val="2"/>
    </font>
    <font>
      <b/>
      <sz val="12"/>
      <color indexed="15"/>
      <name val="Arial"/>
      <family val="2"/>
    </font>
    <font>
      <b/>
      <sz val="16"/>
      <color indexed="29"/>
      <name val="Arial"/>
      <family val="2"/>
    </font>
    <font>
      <sz val="14"/>
      <color indexed="8"/>
      <name val="Calibri"/>
      <family val="2"/>
    </font>
    <font>
      <sz val="14"/>
      <color indexed="29"/>
      <name val="Arial"/>
      <family val="2"/>
    </font>
    <font>
      <b/>
      <sz val="10"/>
      <color indexed="21"/>
      <name val="Arial"/>
      <family val="2"/>
    </font>
    <font>
      <b/>
      <sz val="14"/>
      <color indexed="63"/>
      <name val="Calibri"/>
      <family val="2"/>
    </font>
    <font>
      <sz val="14"/>
      <color indexed="63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14"/>
      <color indexed="63"/>
      <name val="Arial"/>
      <family val="2"/>
    </font>
    <font>
      <sz val="14"/>
      <color indexed="10"/>
      <name val="Arial"/>
      <family val="2"/>
    </font>
    <font>
      <b/>
      <sz val="10"/>
      <color indexed="63"/>
      <name val="Arial"/>
      <family val="2"/>
    </font>
    <font>
      <b/>
      <sz val="11"/>
      <color indexed="29"/>
      <name val="Calibri"/>
      <family val="2"/>
    </font>
    <font>
      <b/>
      <sz val="12"/>
      <color indexed="29"/>
      <name val="Calibri"/>
      <family val="2"/>
    </font>
    <font>
      <b/>
      <sz val="11"/>
      <color indexed="29"/>
      <name val="Franklin Gothic Medium"/>
      <family val="2"/>
    </font>
    <font>
      <b/>
      <sz val="10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u val="single"/>
      <sz val="12"/>
      <color indexed="10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1"/>
      <color indexed="21"/>
      <name val="Arial"/>
      <family val="2"/>
    </font>
    <font>
      <b/>
      <sz val="11"/>
      <color indexed="23"/>
      <name val="Calibri"/>
      <family val="2"/>
    </font>
    <font>
      <b/>
      <sz val="14"/>
      <color indexed="29"/>
      <name val="Calibri"/>
      <family val="2"/>
    </font>
    <font>
      <sz val="14"/>
      <color indexed="63"/>
      <name val="Calibri"/>
      <family val="2"/>
    </font>
    <font>
      <b/>
      <sz val="12"/>
      <color indexed="15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49"/>
      <name val="Calibri"/>
      <family val="2"/>
    </font>
    <font>
      <b/>
      <sz val="14"/>
      <color indexed="49"/>
      <name val="Calibri"/>
      <family val="2"/>
    </font>
    <font>
      <b/>
      <sz val="12"/>
      <color indexed="8"/>
      <name val="Arial"/>
      <family val="2"/>
    </font>
    <font>
      <b/>
      <sz val="16"/>
      <color indexed="9"/>
      <name val="Calibri"/>
      <family val="2"/>
    </font>
    <font>
      <b/>
      <sz val="16"/>
      <color indexed="9"/>
      <name val="Arial"/>
      <family val="2"/>
    </font>
    <font>
      <b/>
      <sz val="14"/>
      <color indexed="29"/>
      <name val="Arial"/>
      <family val="2"/>
    </font>
    <font>
      <b/>
      <sz val="14"/>
      <color indexed="8"/>
      <name val="Arial"/>
      <family val="2"/>
    </font>
    <font>
      <b/>
      <sz val="18"/>
      <color indexed="9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9"/>
      <color indexed="49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29"/>
      <name val="Arial Narrow"/>
      <family val="2"/>
    </font>
    <font>
      <b/>
      <u val="single"/>
      <sz val="10"/>
      <color indexed="29"/>
      <name val="Arial Narrow"/>
      <family val="2"/>
    </font>
    <font>
      <u val="single"/>
      <sz val="11"/>
      <color indexed="29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9"/>
      <name val="Britannic Bold"/>
      <family val="2"/>
    </font>
    <font>
      <b/>
      <sz val="12"/>
      <color indexed="63"/>
      <name val="Arial"/>
      <family val="2"/>
    </font>
    <font>
      <b/>
      <sz val="14"/>
      <color indexed="9"/>
      <name val="Arial Narrow"/>
      <family val="2"/>
    </font>
    <font>
      <b/>
      <sz val="12"/>
      <color indexed="9"/>
      <name val="Britannic Bold"/>
      <family val="2"/>
    </font>
    <font>
      <sz val="12"/>
      <color indexed="8"/>
      <name val="Arial"/>
      <family val="2"/>
    </font>
    <font>
      <b/>
      <u val="single"/>
      <sz val="11"/>
      <color indexed="29"/>
      <name val="Arial"/>
      <family val="2"/>
    </font>
    <font>
      <sz val="20"/>
      <color indexed="8"/>
      <name val="Calibri"/>
      <family val="2"/>
    </font>
    <font>
      <b/>
      <sz val="12"/>
      <color indexed="49"/>
      <name val="Arial Narrow"/>
      <family val="2"/>
    </font>
    <font>
      <sz val="12"/>
      <color indexed="8"/>
      <name val="Symbol"/>
      <family val="1"/>
    </font>
    <font>
      <b/>
      <sz val="12"/>
      <color indexed="10"/>
      <name val="Arial Narrow"/>
      <family val="2"/>
    </font>
    <font>
      <sz val="12"/>
      <color indexed="10"/>
      <name val="Symbol"/>
      <family val="1"/>
    </font>
    <font>
      <sz val="12"/>
      <color indexed="55"/>
      <name val="Symbol"/>
      <family val="1"/>
    </font>
    <font>
      <sz val="11"/>
      <color indexed="17"/>
      <name val="Calibri"/>
      <family val="2"/>
    </font>
    <font>
      <sz val="12"/>
      <color indexed="55"/>
      <name val="Arial Narrow"/>
      <family val="2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sz val="12"/>
      <color indexed="10"/>
      <name val="Calibri"/>
      <family val="2"/>
    </font>
    <font>
      <sz val="7"/>
      <color indexed="55"/>
      <name val="Times New Roman"/>
      <family val="1"/>
    </font>
    <font>
      <sz val="12"/>
      <color indexed="55"/>
      <name val="Calibri"/>
      <family val="2"/>
    </font>
    <font>
      <sz val="12"/>
      <color indexed="10"/>
      <name val="Arial Narrow"/>
      <family val="2"/>
    </font>
    <font>
      <i/>
      <sz val="11"/>
      <color indexed="8"/>
      <name val="Calibri"/>
      <family val="2"/>
    </font>
    <font>
      <i/>
      <sz val="12"/>
      <color indexed="8"/>
      <name val="Arial Narrow"/>
      <family val="2"/>
    </font>
    <font>
      <sz val="11"/>
      <color indexed="22"/>
      <name val="Calibri"/>
      <family val="2"/>
    </font>
    <font>
      <b/>
      <sz val="12"/>
      <color indexed="22"/>
      <name val="Arial Narrow"/>
      <family val="2"/>
    </font>
    <font>
      <sz val="10"/>
      <color indexed="10"/>
      <name val="Arial Narrow"/>
      <family val="2"/>
    </font>
    <font>
      <sz val="11"/>
      <color indexed="22"/>
      <name val="Arial Narrow"/>
      <family val="2"/>
    </font>
    <font>
      <sz val="11"/>
      <color indexed="63"/>
      <name val="Arial Narrow"/>
      <family val="2"/>
    </font>
    <font>
      <b/>
      <sz val="11"/>
      <color indexed="29"/>
      <name val="Arial Narrow"/>
      <family val="2"/>
    </font>
    <font>
      <sz val="11"/>
      <color indexed="9"/>
      <name val="Arial Narrow"/>
      <family val="2"/>
    </font>
    <font>
      <sz val="11"/>
      <color indexed="29"/>
      <name val="Arial Narrow"/>
      <family val="2"/>
    </font>
    <font>
      <b/>
      <sz val="11"/>
      <color indexed="10"/>
      <name val="Arial Narrow"/>
      <family val="2"/>
    </font>
    <font>
      <b/>
      <sz val="11"/>
      <color indexed="63"/>
      <name val="Arial Narrow"/>
      <family val="2"/>
    </font>
    <font>
      <sz val="11"/>
      <color indexed="55"/>
      <name val="Arial Narrow"/>
      <family val="2"/>
    </font>
    <font>
      <b/>
      <sz val="11"/>
      <color indexed="55"/>
      <name val="Arial Narrow"/>
      <family val="2"/>
    </font>
    <font>
      <b/>
      <sz val="11"/>
      <color indexed="22"/>
      <name val="Arial Narrow"/>
      <family val="2"/>
    </font>
    <font>
      <b/>
      <u val="single"/>
      <sz val="11"/>
      <color indexed="22"/>
      <name val="Arial Narrow"/>
      <family val="2"/>
    </font>
    <font>
      <sz val="11"/>
      <color indexed="10"/>
      <name val="Arial Narrow"/>
      <family val="2"/>
    </font>
    <font>
      <b/>
      <sz val="11"/>
      <color indexed="49"/>
      <name val="Arial Narrow"/>
      <family val="2"/>
    </font>
    <font>
      <sz val="16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5050"/>
      <name val="Calibri"/>
      <family val="2"/>
    </font>
    <font>
      <sz val="10"/>
      <color rgb="FF000000"/>
      <name val="Arial"/>
      <family val="2"/>
    </font>
    <font>
      <sz val="9"/>
      <color theme="1"/>
      <name val="Calibri"/>
      <family val="2"/>
    </font>
    <font>
      <b/>
      <u val="single"/>
      <sz val="11"/>
      <color rgb="FFFF5050"/>
      <name val="Calibri"/>
      <family val="2"/>
    </font>
    <font>
      <sz val="9"/>
      <color rgb="FF33CCFF"/>
      <name val="Calibri"/>
      <family val="2"/>
    </font>
    <font>
      <sz val="12"/>
      <color theme="1"/>
      <name val="Calibri"/>
      <family val="2"/>
    </font>
    <font>
      <b/>
      <sz val="12"/>
      <color rgb="FFFF5B5B"/>
      <name val="Arial"/>
      <family val="2"/>
    </font>
    <font>
      <b/>
      <sz val="12"/>
      <color rgb="FF00C0BC"/>
      <name val="Arial"/>
      <family val="2"/>
    </font>
    <font>
      <b/>
      <sz val="16"/>
      <color rgb="FFFF5B5B"/>
      <name val="Arial"/>
      <family val="2"/>
    </font>
    <font>
      <sz val="14"/>
      <color theme="1"/>
      <name val="Calibri"/>
      <family val="2"/>
    </font>
    <font>
      <sz val="14"/>
      <color rgb="FFFF5B5B"/>
      <name val="Arial"/>
      <family val="2"/>
    </font>
    <font>
      <b/>
      <sz val="10"/>
      <color rgb="FF00B8B4"/>
      <name val="Arial"/>
      <family val="2"/>
    </font>
    <font>
      <b/>
      <sz val="10"/>
      <color rgb="FF000000"/>
      <name val="Arial"/>
      <family val="2"/>
    </font>
    <font>
      <b/>
      <sz val="14"/>
      <color theme="1" tint="0.15000000596046448"/>
      <name val="Calibri"/>
      <family val="2"/>
    </font>
    <font>
      <sz val="14"/>
      <color theme="1" tint="0.15000000596046448"/>
      <name val="Arial"/>
      <family val="2"/>
    </font>
    <font>
      <b/>
      <sz val="12"/>
      <color rgb="FF00B8B4"/>
      <name val="Arial"/>
      <family val="2"/>
    </font>
    <font>
      <sz val="10"/>
      <color rgb="FFFF0000"/>
      <name val="Arial"/>
      <family val="2"/>
    </font>
    <font>
      <b/>
      <sz val="14"/>
      <color theme="1" tint="0.15000000596046448"/>
      <name val="Arial"/>
      <family val="2"/>
    </font>
    <font>
      <sz val="14"/>
      <color rgb="FFFF0000"/>
      <name val="Arial"/>
      <family val="2"/>
    </font>
    <font>
      <b/>
      <sz val="10"/>
      <color theme="1" tint="0.15000000596046448"/>
      <name val="Arial"/>
      <family val="2"/>
    </font>
    <font>
      <b/>
      <sz val="11"/>
      <color rgb="FFFF5353"/>
      <name val="Calibri"/>
      <family val="2"/>
    </font>
    <font>
      <b/>
      <sz val="12"/>
      <color rgb="FFFF5353"/>
      <name val="Calibri"/>
      <family val="2"/>
    </font>
    <font>
      <b/>
      <sz val="11"/>
      <color rgb="FFFF5353"/>
      <name val="Franklin Gothic Medium"/>
      <family val="2"/>
    </font>
    <font>
      <b/>
      <sz val="10"/>
      <color theme="1" tint="0.34999001026153564"/>
      <name val="Calibri"/>
      <family val="2"/>
    </font>
    <font>
      <sz val="11"/>
      <color theme="1" tint="0.24998000264167786"/>
      <name val="Arial"/>
      <family val="2"/>
    </font>
    <font>
      <b/>
      <u val="single"/>
      <sz val="12"/>
      <color rgb="FF33CCF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643F"/>
      <name val="Calibri"/>
      <family val="2"/>
    </font>
    <font>
      <b/>
      <sz val="11"/>
      <color rgb="FFFF643F"/>
      <name val="Arial"/>
      <family val="2"/>
    </font>
    <font>
      <b/>
      <u val="single"/>
      <sz val="12"/>
      <color rgb="FFFF643F"/>
      <name val="Calibri"/>
      <family val="2"/>
    </font>
    <font>
      <b/>
      <sz val="11"/>
      <color theme="1" tint="0.15000000596046448"/>
      <name val="Calibri"/>
      <family val="2"/>
    </font>
    <font>
      <b/>
      <sz val="10"/>
      <color rgb="FFFF643F"/>
      <name val="Arial"/>
      <family val="2"/>
    </font>
    <font>
      <b/>
      <sz val="10"/>
      <color rgb="FF00BCB8"/>
      <name val="Arial"/>
      <family val="2"/>
    </font>
    <font>
      <b/>
      <sz val="11"/>
      <color rgb="FF00BCB8"/>
      <name val="Arial"/>
      <family val="2"/>
    </font>
    <font>
      <b/>
      <sz val="11"/>
      <color theme="1" tint="0.34999001026153564"/>
      <name val="Calibri"/>
      <family val="2"/>
    </font>
    <font>
      <b/>
      <sz val="10"/>
      <color rgb="FFFF5B5B"/>
      <name val="Arial"/>
      <family val="2"/>
    </font>
    <font>
      <b/>
      <sz val="14"/>
      <color rgb="FFFF5353"/>
      <name val="Calibri"/>
      <family val="2"/>
    </font>
    <font>
      <sz val="14"/>
      <color theme="1" tint="0.15000000596046448"/>
      <name val="Calibri"/>
      <family val="2"/>
    </font>
    <font>
      <b/>
      <sz val="12"/>
      <color rgb="FF00C0BC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theme="1" tint="0.24998000264167786"/>
      <name val="Arial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2BAEAB"/>
      <name val="Calibri"/>
      <family val="2"/>
    </font>
    <font>
      <b/>
      <sz val="14"/>
      <color rgb="FF2BAEAB"/>
      <name val="Calibri"/>
      <family val="2"/>
    </font>
    <font>
      <b/>
      <sz val="11"/>
      <color theme="1" tint="0.15000000596046448"/>
      <name val="Arial"/>
      <family val="2"/>
    </font>
    <font>
      <b/>
      <sz val="12"/>
      <color theme="1" tint="0.04998999834060669"/>
      <name val="Arial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</font>
    <font>
      <b/>
      <sz val="16"/>
      <color theme="0"/>
      <name val="Arial"/>
      <family val="2"/>
    </font>
    <font>
      <b/>
      <sz val="12"/>
      <color rgb="FFFF5353"/>
      <name val="Arial"/>
      <family val="2"/>
    </font>
    <font>
      <b/>
      <sz val="14"/>
      <color rgb="FFFF5353"/>
      <name val="Arial"/>
      <family val="2"/>
    </font>
    <font>
      <b/>
      <sz val="14"/>
      <color theme="1" tint="0.04998999834060669"/>
      <name val="Arial"/>
      <family val="2"/>
    </font>
    <font>
      <b/>
      <sz val="13"/>
      <color theme="0"/>
      <name val="Calibri"/>
      <family val="2"/>
    </font>
    <font>
      <b/>
      <sz val="18"/>
      <color theme="0"/>
      <name val="Calibri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6"/>
      <color theme="1"/>
      <name val="Arial Narrow"/>
      <family val="2"/>
    </font>
    <font>
      <b/>
      <sz val="9"/>
      <color theme="1" tint="0.04998999834060669"/>
      <name val="Arial Narrow"/>
      <family val="2"/>
    </font>
    <font>
      <b/>
      <sz val="9"/>
      <color rgb="FF2BAEAB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 tint="0.04998999834060669"/>
      <name val="Arial Narrow"/>
      <family val="2"/>
    </font>
    <font>
      <sz val="10"/>
      <color theme="0"/>
      <name val="Arial Narrow"/>
      <family val="2"/>
    </font>
    <font>
      <b/>
      <sz val="10"/>
      <color rgb="FFFF5353"/>
      <name val="Arial Narrow"/>
      <family val="2"/>
    </font>
    <font>
      <b/>
      <u val="single"/>
      <sz val="10"/>
      <color rgb="FFFF4F4F"/>
      <name val="Arial Narrow"/>
      <family val="2"/>
    </font>
    <font>
      <b/>
      <sz val="10"/>
      <color rgb="FFFF4F4F"/>
      <name val="Arial Narrow"/>
      <family val="2"/>
    </font>
    <font>
      <b/>
      <sz val="11"/>
      <color theme="1"/>
      <name val="Arial"/>
      <family val="2"/>
    </font>
    <font>
      <u val="single"/>
      <sz val="11"/>
      <color rgb="FFFF4F4F"/>
      <name val="Arial"/>
      <family val="2"/>
    </font>
    <font>
      <b/>
      <sz val="11"/>
      <color rgb="FFFF7575"/>
      <name val="Arial"/>
      <family val="2"/>
    </font>
    <font>
      <sz val="20"/>
      <color theme="1"/>
      <name val="Calibri"/>
      <family val="2"/>
    </font>
    <font>
      <b/>
      <sz val="12"/>
      <color theme="8" tint="-0.24997000396251678"/>
      <name val="Calibri"/>
      <family val="2"/>
    </font>
    <font>
      <b/>
      <sz val="12"/>
      <color theme="8" tint="-0.24997000396251678"/>
      <name val="Arial Narrow"/>
      <family val="2"/>
    </font>
    <font>
      <sz val="12"/>
      <color theme="1"/>
      <name val="Symbol"/>
      <family val="1"/>
    </font>
    <font>
      <b/>
      <sz val="12"/>
      <color rgb="FFFF0000"/>
      <name val="Arial Narrow"/>
      <family val="2"/>
    </font>
    <font>
      <sz val="12"/>
      <color rgb="FFFF0000"/>
      <name val="Symbol"/>
      <family val="1"/>
    </font>
    <font>
      <sz val="12"/>
      <color theme="0" tint="-0.3499799966812134"/>
      <name val="Symbol"/>
      <family val="1"/>
    </font>
    <font>
      <sz val="11"/>
      <color rgb="FF00B050"/>
      <name val="Calibri"/>
      <family val="2"/>
    </font>
    <font>
      <sz val="12"/>
      <color theme="1"/>
      <name val="Arial Narrow"/>
      <family val="2"/>
    </font>
    <font>
      <sz val="12"/>
      <color theme="0" tint="-0.3499799966812134"/>
      <name val="Arial Narrow"/>
      <family val="2"/>
    </font>
    <font>
      <i/>
      <sz val="11"/>
      <color theme="1"/>
      <name val="Calibri"/>
      <family val="2"/>
    </font>
    <font>
      <i/>
      <sz val="12"/>
      <color theme="1"/>
      <name val="Arial Narrow"/>
      <family val="2"/>
    </font>
    <font>
      <sz val="11"/>
      <color theme="0" tint="-0.1499900072813034"/>
      <name val="Calibri"/>
      <family val="2"/>
    </font>
    <font>
      <b/>
      <sz val="12"/>
      <color theme="0" tint="-0.1499900072813034"/>
      <name val="Arial Narrow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4"/>
      <color theme="0"/>
      <name val="Arial Narrow"/>
      <family val="2"/>
    </font>
    <font>
      <sz val="10"/>
      <color rgb="FFFF0000"/>
      <name val="Arial Narrow"/>
      <family val="2"/>
    </font>
    <font>
      <b/>
      <sz val="11"/>
      <color rgb="FFFF4747"/>
      <name val="Arial Narrow"/>
      <family val="2"/>
    </font>
    <font>
      <b/>
      <sz val="11"/>
      <color theme="1" tint="0.04998999834060669"/>
      <name val="Arial Narrow"/>
      <family val="2"/>
    </font>
    <font>
      <sz val="11"/>
      <color theme="0"/>
      <name val="Arial Narrow"/>
      <family val="2"/>
    </font>
    <font>
      <b/>
      <sz val="11"/>
      <color rgb="FFFF5353"/>
      <name val="Arial Narrow"/>
      <family val="2"/>
    </font>
    <font>
      <b/>
      <sz val="11"/>
      <color theme="0" tint="-0.24997000396251678"/>
      <name val="Arial Narrow"/>
      <family val="2"/>
    </font>
    <font>
      <sz val="11"/>
      <color rgb="FFFF4747"/>
      <name val="Arial Narrow"/>
      <family val="2"/>
    </font>
    <font>
      <sz val="11"/>
      <color theme="0" tint="-0.1499900072813034"/>
      <name val="Arial Narrow"/>
      <family val="2"/>
    </font>
    <font>
      <b/>
      <sz val="11"/>
      <color theme="0" tint="-0.1499900072813034"/>
      <name val="Arial Narrow"/>
      <family val="2"/>
    </font>
    <font>
      <b/>
      <sz val="11"/>
      <color theme="1" tint="0.15000000596046448"/>
      <name val="Arial Narrow"/>
      <family val="2"/>
    </font>
    <font>
      <b/>
      <sz val="11"/>
      <color rgb="FFFF0000"/>
      <name val="Arial Narrow"/>
      <family val="2"/>
    </font>
    <font>
      <sz val="11"/>
      <color theme="1" tint="0.15000000596046448"/>
      <name val="Arial Narrow"/>
      <family val="2"/>
    </font>
    <font>
      <b/>
      <sz val="11"/>
      <color rgb="FFFF2121"/>
      <name val="Arial Narrow"/>
      <family val="2"/>
    </font>
    <font>
      <b/>
      <sz val="11"/>
      <color rgb="FF2BAEAB"/>
      <name val="Arial Narrow"/>
      <family val="2"/>
    </font>
    <font>
      <sz val="11"/>
      <color theme="0" tint="-0.24997000396251678"/>
      <name val="Arial Narrow"/>
      <family val="2"/>
    </font>
    <font>
      <b/>
      <sz val="11"/>
      <color rgb="FFFF2F2F"/>
      <name val="Arial Narrow"/>
      <family val="2"/>
    </font>
    <font>
      <sz val="16"/>
      <color theme="0"/>
      <name val="Arial Narrow"/>
      <family val="2"/>
    </font>
    <font>
      <b/>
      <sz val="11"/>
      <color rgb="FF000000"/>
      <name val="Arial Narrow"/>
      <family val="2"/>
    </font>
    <font>
      <b/>
      <u val="single"/>
      <sz val="11"/>
      <color theme="0"/>
      <name val="Arial Narrow"/>
      <family val="2"/>
    </font>
    <font>
      <b/>
      <sz val="11"/>
      <color rgb="FFF5482B"/>
      <name val="Arial Narrow"/>
      <family val="2"/>
    </font>
    <font>
      <b/>
      <u val="single"/>
      <sz val="12"/>
      <color theme="0"/>
      <name val="Britannic Bold"/>
      <family val="2"/>
    </font>
    <font>
      <b/>
      <sz val="12"/>
      <color theme="0"/>
      <name val="Arial"/>
      <family val="2"/>
    </font>
    <font>
      <b/>
      <sz val="12"/>
      <color theme="1" tint="0.15000000596046448"/>
      <name val="Arial"/>
      <family val="2"/>
    </font>
    <font>
      <b/>
      <sz val="14"/>
      <color rgb="FFFF5B5B"/>
      <name val="Arial"/>
      <family val="2"/>
    </font>
    <font>
      <sz val="12"/>
      <color rgb="FF000000"/>
      <name val="Arial Narrow"/>
      <family val="2"/>
    </font>
    <font>
      <b/>
      <sz val="12"/>
      <color theme="0"/>
      <name val="Britannic Bold"/>
      <family val="2"/>
    </font>
    <font>
      <sz val="12"/>
      <color theme="1" tint="0.0499899983406066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11"/>
      <color rgb="FFFF4F4F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4B0"/>
        <bgColor indexed="64"/>
      </patternFill>
    </fill>
    <fill>
      <patternFill patternType="solid">
        <fgColor rgb="FF2BAEAB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2CB1AE"/>
        <bgColor indexed="64"/>
      </patternFill>
    </fill>
    <fill>
      <patternFill patternType="solid">
        <fgColor rgb="FFFF643F"/>
        <bgColor indexed="64"/>
      </patternFill>
    </fill>
    <fill>
      <patternFill patternType="solid">
        <fgColor rgb="FF00BCB8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ck">
        <color theme="4" tint="-0.24997000396251678"/>
      </left>
      <right style="thick">
        <color theme="4" tint="-0.24997000396251678"/>
      </right>
      <top style="thick">
        <color theme="4" tint="-0.24997000396251678"/>
      </top>
      <bottom style="thick">
        <color theme="4" tint="-0.24997000396251678"/>
      </bottom>
    </border>
    <border>
      <left style="thick">
        <color theme="4" tint="-0.24997000396251678"/>
      </left>
      <right style="thick">
        <color theme="4" tint="-0.24997000396251678"/>
      </right>
      <top/>
      <bottom style="thick">
        <color theme="4" tint="-0.24997000396251678"/>
      </bottom>
    </border>
    <border>
      <left style="thin">
        <color theme="0" tint="-0.1499900072813034"/>
      </left>
      <right/>
      <top/>
      <bottom/>
    </border>
    <border>
      <left style="thick">
        <color theme="4" tint="-0.24997000396251678"/>
      </left>
      <right style="thick">
        <color theme="4" tint="-0.24997000396251678"/>
      </right>
      <top style="thick">
        <color theme="4" tint="-0.24997000396251678"/>
      </top>
      <bottom/>
    </border>
    <border>
      <left style="thick">
        <color theme="0" tint="-0.24997000396251678"/>
      </left>
      <right style="thick">
        <color theme="0" tint="-0.24997000396251678"/>
      </right>
      <top style="thick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1499900072813034"/>
      </top>
      <bottom/>
    </border>
    <border>
      <left/>
      <right style="thick">
        <color theme="0" tint="-0.24997000396251678"/>
      </right>
      <top style="thick">
        <color theme="0" tint="-0.24997000396251678"/>
      </top>
      <bottom style="thick">
        <color theme="0" tint="-0.24997000396251678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double">
        <color rgb="FF33CCFF"/>
      </left>
      <right style="double">
        <color rgb="FF33CCFF"/>
      </right>
      <top style="double">
        <color rgb="FF33CCFF"/>
      </top>
      <bottom style="double">
        <color rgb="FF33CCFF"/>
      </bottom>
    </border>
    <border>
      <left style="double">
        <color rgb="FF33CCFF"/>
      </left>
      <right/>
      <top/>
      <bottom/>
    </border>
    <border>
      <left/>
      <right style="double">
        <color rgb="FF33CCFF"/>
      </right>
      <top/>
      <bottom/>
    </border>
    <border>
      <left style="double">
        <color rgb="FF33CCFF"/>
      </left>
      <right/>
      <top/>
      <bottom style="double">
        <color rgb="FF33CCFF"/>
      </bottom>
    </border>
    <border>
      <left/>
      <right style="double">
        <color rgb="FF33CCFF"/>
      </right>
      <top/>
      <bottom style="double">
        <color rgb="FF33CCFF"/>
      </bottom>
    </border>
    <border>
      <left/>
      <right/>
      <top/>
      <bottom style="double">
        <color rgb="FF33CCFF"/>
      </bottom>
    </border>
    <border>
      <left style="double">
        <color rgb="FF33CCFF"/>
      </left>
      <right/>
      <top style="double">
        <color rgb="FF33CCFF"/>
      </top>
      <bottom style="double">
        <color rgb="FF33CCFF"/>
      </bottom>
    </border>
    <border>
      <left style="double">
        <color rgb="FF33CCFF"/>
      </left>
      <right/>
      <top style="double">
        <color rgb="FF33CCFF"/>
      </top>
      <bottom/>
    </border>
    <border>
      <left/>
      <right/>
      <top style="double">
        <color rgb="FF33CCFF"/>
      </top>
      <bottom/>
    </border>
    <border>
      <left/>
      <right style="double">
        <color rgb="FF33CCFF"/>
      </right>
      <top style="double">
        <color rgb="FF33CCFF"/>
      </top>
      <bottom/>
    </border>
    <border>
      <left style="double">
        <color rgb="FF33CCFF"/>
      </left>
      <right style="double">
        <color rgb="FF33CCFF"/>
      </right>
      <top/>
      <bottom style="double">
        <color rgb="FF33CCFF"/>
      </bottom>
    </border>
    <border>
      <left/>
      <right style="double">
        <color rgb="FF33CCFF"/>
      </right>
      <top style="double">
        <color rgb="FF33CCFF"/>
      </top>
      <bottom style="double">
        <color rgb="FF33CCFF"/>
      </bottom>
    </border>
    <border>
      <left style="medium">
        <color theme="0" tint="-0.1499900072813034"/>
      </left>
      <right style="double">
        <color rgb="FF33CCFF"/>
      </right>
      <top style="thin">
        <color theme="0" tint="-0.1499900072813034"/>
      </top>
      <bottom style="double">
        <color rgb="FF33CCFF"/>
      </bottom>
    </border>
    <border>
      <left style="thin">
        <color rgb="FF00B8B4"/>
      </left>
      <right style="thin">
        <color rgb="FF00B8B4"/>
      </right>
      <top style="thin">
        <color rgb="FF00B8B4"/>
      </top>
      <bottom style="thin">
        <color rgb="FF00B8B4"/>
      </bottom>
    </border>
    <border>
      <left style="thin">
        <color rgb="FF00B8B4"/>
      </left>
      <right style="medium">
        <color rgb="FF00B8B4"/>
      </right>
      <top style="thin">
        <color rgb="FF00B8B4"/>
      </top>
      <bottom style="thin">
        <color rgb="FF00B8B4"/>
      </bottom>
    </border>
    <border>
      <left style="thin">
        <color rgb="FF00B8B4"/>
      </left>
      <right style="medium">
        <color rgb="FF00B8B4"/>
      </right>
      <top style="thin">
        <color rgb="FF00B8B4"/>
      </top>
      <bottom style="medium">
        <color rgb="FF00B8B4"/>
      </bottom>
    </border>
    <border>
      <left style="thin">
        <color rgb="FF00B8B4"/>
      </left>
      <right style="thin">
        <color rgb="FF00B8B4"/>
      </right>
      <top style="thin">
        <color rgb="FF00B8B4"/>
      </top>
      <bottom style="medium">
        <color rgb="FF00B8B4"/>
      </bottom>
    </border>
    <border>
      <left/>
      <right style="thin">
        <color rgb="FF00B8B4"/>
      </right>
      <top style="thin">
        <color rgb="FF00B8B4"/>
      </top>
      <bottom style="thin">
        <color rgb="FF00B8B4"/>
      </bottom>
    </border>
    <border>
      <left/>
      <right style="thin">
        <color rgb="FF00B8B4"/>
      </right>
      <top style="thin">
        <color rgb="FF00B8B4"/>
      </top>
      <bottom style="medium">
        <color rgb="FF00B8B4"/>
      </bottom>
    </border>
    <border>
      <left/>
      <right style="thin">
        <color rgb="FF00B8B4"/>
      </right>
      <top/>
      <bottom/>
    </border>
    <border>
      <left style="thin">
        <color rgb="FF00B8B4"/>
      </left>
      <right/>
      <top style="thin">
        <color rgb="FF00B8B4"/>
      </top>
      <bottom style="thin">
        <color rgb="FF00B8B4"/>
      </bottom>
    </border>
    <border>
      <left/>
      <right style="medium">
        <color rgb="FF00B8B4"/>
      </right>
      <top style="thin">
        <color rgb="FF00B8B4"/>
      </top>
      <bottom style="thin">
        <color rgb="FF00B8B4"/>
      </bottom>
    </border>
    <border>
      <left style="thin">
        <color rgb="FF00BCB8"/>
      </left>
      <right style="thin">
        <color rgb="FF00BCB8"/>
      </right>
      <top style="thin">
        <color rgb="FF00BCB8"/>
      </top>
      <bottom style="thin">
        <color rgb="FF00BCB8"/>
      </bottom>
    </border>
    <border>
      <left style="thin">
        <color rgb="FF00B8B4"/>
      </left>
      <right style="thin">
        <color rgb="FF00B8B4"/>
      </right>
      <top/>
      <bottom/>
    </border>
    <border>
      <left style="thin">
        <color rgb="FF00B8B4"/>
      </left>
      <right style="medium">
        <color rgb="FF00B8B4"/>
      </right>
      <top style="thin">
        <color rgb="FF00B8B4"/>
      </top>
      <bottom/>
    </border>
    <border>
      <left style="thin">
        <color rgb="FF00B8B4"/>
      </left>
      <right style="medium">
        <color rgb="FF00B8B4"/>
      </right>
      <top/>
      <bottom style="thin">
        <color rgb="FF00B8B4"/>
      </bottom>
    </border>
    <border>
      <left style="thin">
        <color rgb="FF00B8B4"/>
      </left>
      <right style="thin">
        <color rgb="FF00B8B4"/>
      </right>
      <top style="thin">
        <color rgb="FF00B8B4"/>
      </top>
      <bottom/>
    </border>
    <border>
      <left style="thin">
        <color rgb="FF00B8B4"/>
      </left>
      <right style="thin">
        <color rgb="FF00B8B4"/>
      </right>
      <top/>
      <bottom style="thin">
        <color rgb="FF00B8B4"/>
      </bottom>
    </border>
    <border>
      <left/>
      <right/>
      <top style="thin">
        <color rgb="FF00B8B4"/>
      </top>
      <bottom style="thin">
        <color rgb="FF00B8B4"/>
      </bottom>
    </border>
    <border>
      <left style="thin">
        <color rgb="FF00B8B4"/>
      </left>
      <right style="thin">
        <color rgb="FF00B8B4"/>
      </right>
      <top/>
      <bottom style="medium">
        <color rgb="FF00B8B4"/>
      </bottom>
    </border>
    <border>
      <left style="thin">
        <color rgb="FF2BAEAB"/>
      </left>
      <right style="thin">
        <color rgb="FF2BAEAB"/>
      </right>
      <top style="thin">
        <color rgb="FF2BAEAB"/>
      </top>
      <bottom style="thin">
        <color rgb="FF2BAEAB"/>
      </bottom>
    </border>
    <border>
      <left style="thin">
        <color rgb="FF00B8B4"/>
      </left>
      <right style="medium">
        <color rgb="FF00A8A4"/>
      </right>
      <top style="thin">
        <color rgb="FF00B8B4"/>
      </top>
      <bottom style="thin">
        <color rgb="FF00B8B4"/>
      </bottom>
    </border>
    <border>
      <left style="thin">
        <color rgb="FF2BAEAB"/>
      </left>
      <right style="medium">
        <color rgb="FF00A8A4"/>
      </right>
      <top style="thin">
        <color rgb="FF2BAEAB"/>
      </top>
      <bottom style="medium">
        <color rgb="FF00A8A4"/>
      </bottom>
    </border>
    <border>
      <left style="thin"/>
      <right style="thin"/>
      <top style="thin"/>
      <bottom style="thin"/>
    </border>
    <border>
      <left style="medium">
        <color rgb="FFE0DEDE"/>
      </left>
      <right style="medium">
        <color rgb="FFE0DEDE"/>
      </right>
      <top style="medium">
        <color rgb="FFE0DEDE"/>
      </top>
      <bottom style="medium">
        <color rgb="FFE0DEDE"/>
      </bottom>
    </border>
    <border>
      <left/>
      <right style="thin">
        <color rgb="FF2BAEAB"/>
      </right>
      <top style="thin">
        <color rgb="FF2BAEAB"/>
      </top>
      <bottom style="thin">
        <color rgb="FF00B8B4"/>
      </bottom>
    </border>
    <border>
      <left style="thin">
        <color rgb="FF2BAEAB"/>
      </left>
      <right/>
      <top style="thin">
        <color rgb="FF2BAEAB"/>
      </top>
      <bottom style="thin">
        <color rgb="FF2BAEAB"/>
      </bottom>
    </border>
    <border>
      <left style="thin">
        <color rgb="FF2BAEAB"/>
      </left>
      <right style="thin">
        <color rgb="FF2BAEAB"/>
      </right>
      <top style="thin">
        <color rgb="FF2BAEAB"/>
      </top>
      <bottom/>
    </border>
    <border>
      <left/>
      <right style="thin">
        <color rgb="FF2BAEAB"/>
      </right>
      <top style="thin">
        <color rgb="FF2BAEAB"/>
      </top>
      <bottom style="thin">
        <color rgb="FF2BAEAB"/>
      </bottom>
    </border>
    <border>
      <left/>
      <right/>
      <top style="thin">
        <color rgb="FF00B8B4"/>
      </top>
      <bottom/>
    </border>
    <border>
      <left/>
      <right/>
      <top style="thin">
        <color rgb="FF2BAEAB"/>
      </top>
      <bottom style="thin">
        <color rgb="FF00B8B4"/>
      </bottom>
    </border>
    <border>
      <left/>
      <right/>
      <top style="thin">
        <color rgb="FF2BAEAB"/>
      </top>
      <bottom/>
    </border>
    <border>
      <left/>
      <right/>
      <top/>
      <bottom style="thin">
        <color rgb="FF2BAEAB"/>
      </bottom>
    </border>
    <border>
      <left/>
      <right/>
      <top/>
      <bottom style="thin">
        <color rgb="FF00B8B4"/>
      </bottom>
    </border>
    <border>
      <left/>
      <right style="thin">
        <color rgb="FF00B8B4"/>
      </right>
      <top style="thin">
        <color rgb="FF00B8B4"/>
      </top>
      <bottom/>
    </border>
    <border>
      <left/>
      <right style="thin">
        <color rgb="FF2BAEAB"/>
      </right>
      <top/>
      <bottom/>
    </border>
    <border>
      <left style="thin">
        <color rgb="FF2BAEAB"/>
      </left>
      <right/>
      <top style="thin">
        <color rgb="FF00B8B4"/>
      </top>
      <bottom/>
    </border>
    <border>
      <left/>
      <right/>
      <top style="thin">
        <color rgb="FF00B8B4"/>
      </top>
      <bottom style="medium">
        <color rgb="FF00B8B4"/>
      </bottom>
    </border>
    <border>
      <left/>
      <right style="medium">
        <color rgb="FF00B8B4"/>
      </right>
      <top style="thin">
        <color rgb="FF00B8B4"/>
      </top>
      <bottom style="medium">
        <color rgb="FF00B8B4"/>
      </bottom>
    </border>
    <border>
      <left/>
      <right/>
      <top style="medium">
        <color rgb="FF00B8B4"/>
      </top>
      <bottom style="thin">
        <color rgb="FF00B8B4"/>
      </bottom>
    </border>
    <border>
      <left/>
      <right style="medium">
        <color rgb="FF00B8B4"/>
      </right>
      <top style="medium">
        <color rgb="FF00B8B4"/>
      </top>
      <bottom style="thin">
        <color rgb="FF00B8B4"/>
      </bottom>
    </border>
    <border>
      <left/>
      <right style="medium">
        <color rgb="FF00B8B4"/>
      </right>
      <top style="thin">
        <color rgb="FF00B8B4"/>
      </top>
      <bottom/>
    </border>
    <border>
      <left/>
      <right style="thin">
        <color rgb="FF2BAEAB"/>
      </right>
      <top style="thin">
        <color rgb="FF00B8B4"/>
      </top>
      <bottom style="thin">
        <color rgb="FF00B8B4"/>
      </bottom>
    </border>
    <border>
      <left style="thin">
        <color rgb="FF00B8B4"/>
      </left>
      <right/>
      <top style="thin">
        <color rgb="FF00B8B4"/>
      </top>
      <bottom style="medium">
        <color rgb="FF00B8B4"/>
      </bottom>
    </border>
    <border>
      <left/>
      <right/>
      <top style="thin">
        <color rgb="FF2BAEAB"/>
      </top>
      <bottom style="thin">
        <color rgb="FF2BAEAB"/>
      </bottom>
    </border>
    <border>
      <left/>
      <right style="medium">
        <color rgb="FF00B8B4"/>
      </right>
      <top style="thin">
        <color rgb="FF2BAEAB"/>
      </top>
      <bottom style="thin">
        <color rgb="FF00B8B4"/>
      </bottom>
    </border>
    <border>
      <left/>
      <right/>
      <top style="double">
        <color rgb="FF33CCFF"/>
      </top>
      <bottom style="double">
        <color rgb="FF33CCFF"/>
      </bottom>
    </border>
    <border>
      <left/>
      <right style="double">
        <color rgb="FF33CCFF"/>
      </right>
      <top/>
      <bottom style="thin">
        <color theme="0" tint="-0.1499900072813034"/>
      </bottom>
    </border>
    <border>
      <left/>
      <right style="double">
        <color rgb="FF33CCFF"/>
      </right>
      <top style="thin">
        <color theme="0" tint="-0.1499900072813034"/>
      </top>
      <bottom/>
    </border>
    <border>
      <left/>
      <right/>
      <top style="medium">
        <color rgb="FF00B8B4"/>
      </top>
      <bottom/>
    </border>
    <border>
      <left/>
      <right style="medium">
        <color rgb="FF00B8B4"/>
      </right>
      <top style="medium">
        <color rgb="FF00B8B4"/>
      </top>
      <bottom/>
    </border>
    <border>
      <left style="thin">
        <color rgb="FF00B8B4"/>
      </left>
      <right/>
      <top style="thin">
        <color rgb="FF00B8B4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rgb="FF2BAEAB"/>
      </right>
      <top style="thin">
        <color rgb="FF00B8B4"/>
      </top>
      <bottom/>
    </border>
    <border>
      <left style="thin">
        <color rgb="FF2BAEAB"/>
      </left>
      <right/>
      <top style="thin">
        <color rgb="FF00B8B4"/>
      </top>
      <bottom style="thin">
        <color rgb="FF00B8B4"/>
      </bottom>
    </border>
    <border>
      <left/>
      <right style="thin">
        <color rgb="FF00B8B4"/>
      </right>
      <top/>
      <bottom style="thin">
        <color rgb="FF00B8B4"/>
      </bottom>
    </border>
    <border>
      <left style="thin">
        <color rgb="FF2BAEAB"/>
      </left>
      <right/>
      <top/>
      <bottom style="thin">
        <color rgb="FF00B8B4"/>
      </bottom>
    </border>
    <border>
      <left/>
      <right style="thin">
        <color rgb="FF2BAEAB"/>
      </right>
      <top/>
      <bottom style="thin">
        <color rgb="FF00B8B4"/>
      </bottom>
    </border>
    <border>
      <left style="thin">
        <color rgb="FF00B8B4"/>
      </left>
      <right/>
      <top style="thin">
        <color rgb="FF2BAEAB"/>
      </top>
      <bottom/>
    </border>
    <border>
      <left style="thin">
        <color rgb="FF00B8B4"/>
      </left>
      <right/>
      <top/>
      <bottom style="thin">
        <color rgb="FF2BAEAB"/>
      </bottom>
    </border>
    <border>
      <left style="thin">
        <color rgb="FF2BAEAB"/>
      </left>
      <right/>
      <top style="thin">
        <color rgb="FF2BAEAB"/>
      </top>
      <bottom style="thin">
        <color rgb="FF00B8B4"/>
      </bottom>
    </border>
    <border>
      <left style="medium">
        <color rgb="FF00A8A4"/>
      </left>
      <right style="thin">
        <color rgb="FF2BAEAB"/>
      </right>
      <top style="thin">
        <color rgb="FF2BAEAB"/>
      </top>
      <bottom style="medium">
        <color rgb="FF00A8A4"/>
      </bottom>
    </border>
    <border>
      <left style="thin">
        <color rgb="FF2BAEAB"/>
      </left>
      <right style="thin">
        <color rgb="FF2BAEAB"/>
      </right>
      <top style="thin">
        <color rgb="FF2BAEAB"/>
      </top>
      <bottom style="medium">
        <color rgb="FF00A8A4"/>
      </bottom>
    </border>
    <border>
      <left style="medium">
        <color rgb="FF00A8A4"/>
      </left>
      <right/>
      <top style="medium">
        <color rgb="FF00A8A4"/>
      </top>
      <bottom/>
    </border>
    <border>
      <left/>
      <right/>
      <top style="medium">
        <color rgb="FF00A8A4"/>
      </top>
      <bottom/>
    </border>
    <border>
      <left/>
      <right style="medium">
        <color rgb="FF00A8A4"/>
      </right>
      <top style="medium">
        <color rgb="FF00A8A4"/>
      </top>
      <bottom/>
    </border>
    <border>
      <left style="medium">
        <color rgb="FF00A8A4"/>
      </left>
      <right/>
      <top style="thin">
        <color rgb="FF00B8B4"/>
      </top>
      <bottom style="thin">
        <color rgb="FF00B8B4"/>
      </bottom>
    </border>
    <border>
      <left style="medium">
        <color rgb="FF00A8A4"/>
      </left>
      <right/>
      <top/>
      <bottom style="thin">
        <color rgb="FF2BAEAB"/>
      </bottom>
    </border>
    <border>
      <left/>
      <right style="thin">
        <color rgb="FF2BAEAB"/>
      </right>
      <top/>
      <bottom style="thin">
        <color rgb="FF2BAEAB"/>
      </bottom>
    </border>
    <border>
      <left/>
      <right/>
      <top/>
      <bottom style="medium">
        <color rgb="FFE0DEDE"/>
      </bottom>
    </border>
    <border>
      <left style="medium">
        <color rgb="FFE0DEDE"/>
      </left>
      <right style="medium">
        <color rgb="FFE0DEDE"/>
      </right>
      <top style="medium">
        <color rgb="FFE0DEDE"/>
      </top>
      <bottom/>
    </border>
    <border>
      <left style="medium">
        <color rgb="FFE0DEDE"/>
      </left>
      <right style="medium">
        <color rgb="FFE0DEDE"/>
      </right>
      <top/>
      <bottom/>
    </border>
    <border>
      <left style="medium">
        <color rgb="FFE0DEDE"/>
      </left>
      <right style="medium">
        <color rgb="FFE0DEDE"/>
      </right>
      <top/>
      <bottom style="medium">
        <color rgb="FFE0DEDE"/>
      </bottom>
    </border>
    <border>
      <left style="medium">
        <color rgb="FFE0DEDE"/>
      </left>
      <right/>
      <top style="medium">
        <color rgb="FFE0DEDE"/>
      </top>
      <bottom style="medium">
        <color rgb="FFE0DEDE"/>
      </bottom>
    </border>
    <border>
      <left/>
      <right/>
      <top style="medium">
        <color rgb="FFE0DEDE"/>
      </top>
      <bottom style="medium">
        <color rgb="FFE0DEDE"/>
      </bottom>
    </border>
    <border>
      <left/>
      <right style="medium">
        <color rgb="FFE0DEDE"/>
      </right>
      <top style="medium">
        <color rgb="FFE0DEDE"/>
      </top>
      <bottom style="medium">
        <color rgb="FFE0DEDE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1" applyNumberFormat="0" applyAlignment="0" applyProtection="0"/>
    <xf numFmtId="0" fontId="142" fillId="27" borderId="2" applyNumberFormat="0" applyAlignment="0" applyProtection="0"/>
    <xf numFmtId="0" fontId="1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6" applyNumberFormat="0" applyFill="0" applyAlignment="0" applyProtection="0"/>
    <xf numFmtId="0" fontId="148" fillId="28" borderId="7" applyNumberFormat="0" applyAlignment="0" applyProtection="0"/>
    <xf numFmtId="0" fontId="149" fillId="0" borderId="0" applyNumberFormat="0" applyFill="0" applyBorder="0" applyAlignment="0" applyProtection="0"/>
    <xf numFmtId="0" fontId="150" fillId="29" borderId="0" applyNumberFormat="0" applyBorder="0" applyAlignment="0" applyProtection="0"/>
    <xf numFmtId="0" fontId="151" fillId="30" borderId="0" applyNumberFormat="0" applyBorder="0" applyAlignment="0" applyProtection="0"/>
    <xf numFmtId="0" fontId="1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5" fillId="32" borderId="0" applyNumberFormat="0" applyBorder="0" applyAlignment="0" applyProtection="0"/>
  </cellStyleXfs>
  <cellXfs count="7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56" fillId="0" borderId="10" xfId="0" applyFont="1" applyBorder="1" applyAlignment="1">
      <alignment horizontal="left" vertical="center" wrapText="1"/>
    </xf>
    <xf numFmtId="0" fontId="157" fillId="0" borderId="11" xfId="0" applyFont="1" applyBorder="1" applyAlignment="1">
      <alignment vertical="center" wrapText="1"/>
    </xf>
    <xf numFmtId="0" fontId="157" fillId="0" borderId="12" xfId="0" applyFont="1" applyBorder="1" applyAlignment="1">
      <alignment vertical="center"/>
    </xf>
    <xf numFmtId="0" fontId="158" fillId="0" borderId="13" xfId="0" applyFont="1" applyBorder="1" applyAlignment="1">
      <alignment horizontal="center" vertical="center"/>
    </xf>
    <xf numFmtId="0" fontId="157" fillId="0" borderId="11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5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56" fillId="0" borderId="11" xfId="0" applyFont="1" applyBorder="1" applyAlignment="1">
      <alignment horizontal="left" vertical="center" wrapText="1"/>
    </xf>
    <xf numFmtId="0" fontId="157" fillId="0" borderId="14" xfId="0" applyFont="1" applyBorder="1" applyAlignment="1">
      <alignment vertical="center"/>
    </xf>
    <xf numFmtId="0" fontId="158" fillId="0" borderId="15" xfId="0" applyFont="1" applyBorder="1" applyAlignment="1">
      <alignment vertical="center"/>
    </xf>
    <xf numFmtId="0" fontId="158" fillId="0" borderId="15" xfId="0" applyFont="1" applyBorder="1" applyAlignment="1">
      <alignment horizontal="center" vertical="center"/>
    </xf>
    <xf numFmtId="0" fontId="158" fillId="0" borderId="16" xfId="0" applyFont="1" applyBorder="1" applyAlignment="1">
      <alignment horizontal="center" vertical="center"/>
    </xf>
    <xf numFmtId="0" fontId="158" fillId="0" borderId="17" xfId="0" applyFont="1" applyBorder="1" applyAlignment="1">
      <alignment horizontal="center" vertical="center"/>
    </xf>
    <xf numFmtId="0" fontId="158" fillId="0" borderId="18" xfId="0" applyFont="1" applyBorder="1" applyAlignment="1">
      <alignment horizontal="center" vertical="center"/>
    </xf>
    <xf numFmtId="0" fontId="158" fillId="0" borderId="1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160" fillId="0" borderId="16" xfId="0" applyFont="1" applyBorder="1" applyAlignment="1">
      <alignment horizontal="center" vertical="center"/>
    </xf>
    <xf numFmtId="0" fontId="160" fillId="0" borderId="19" xfId="0" applyFont="1" applyBorder="1" applyAlignment="1">
      <alignment horizontal="center" vertical="center"/>
    </xf>
    <xf numFmtId="0" fontId="161" fillId="0" borderId="0" xfId="0" applyFont="1" applyAlignment="1">
      <alignment/>
    </xf>
    <xf numFmtId="0" fontId="162" fillId="0" borderId="0" xfId="0" applyFont="1" applyBorder="1" applyAlignment="1">
      <alignment horizontal="center"/>
    </xf>
    <xf numFmtId="0" fontId="161" fillId="33" borderId="0" xfId="0" applyFont="1" applyFill="1" applyBorder="1" applyAlignment="1">
      <alignment horizontal="center" vertical="center" wrapText="1"/>
    </xf>
    <xf numFmtId="0" fontId="161" fillId="33" borderId="18" xfId="0" applyFont="1" applyFill="1" applyBorder="1" applyAlignment="1">
      <alignment horizontal="center" vertical="center" wrapText="1"/>
    </xf>
    <xf numFmtId="0" fontId="163" fillId="0" borderId="20" xfId="0" applyFont="1" applyBorder="1" applyAlignment="1">
      <alignment horizontal="center" vertical="center" wrapText="1"/>
    </xf>
    <xf numFmtId="0" fontId="161" fillId="33" borderId="0" xfId="0" applyFont="1" applyFill="1" applyBorder="1" applyAlignment="1">
      <alignment horizontal="center" vertical="center" wrapText="1"/>
    </xf>
    <xf numFmtId="0" fontId="164" fillId="0" borderId="0" xfId="0" applyFont="1" applyBorder="1" applyAlignment="1">
      <alignment horizontal="center"/>
    </xf>
    <xf numFmtId="0" fontId="157" fillId="0" borderId="0" xfId="0" applyFont="1" applyBorder="1" applyAlignment="1">
      <alignment horizontal="left" vertical="center"/>
    </xf>
    <xf numFmtId="0" fontId="147" fillId="0" borderId="0" xfId="0" applyFont="1" applyAlignment="1">
      <alignment horizontal="center" vertical="center"/>
    </xf>
    <xf numFmtId="0" fontId="147" fillId="0" borderId="0" xfId="0" applyFont="1" applyAlignment="1">
      <alignment horizontal="center"/>
    </xf>
    <xf numFmtId="0" fontId="165" fillId="33" borderId="18" xfId="0" applyFont="1" applyFill="1" applyBorder="1" applyAlignment="1">
      <alignment horizontal="center" vertical="center" wrapText="1"/>
    </xf>
    <xf numFmtId="0" fontId="157" fillId="0" borderId="21" xfId="0" applyFont="1" applyBorder="1" applyAlignment="1">
      <alignment vertical="center" wrapText="1"/>
    </xf>
    <xf numFmtId="0" fontId="163" fillId="0" borderId="22" xfId="0" applyFont="1" applyBorder="1" applyAlignment="1">
      <alignment horizontal="center" vertical="center" wrapText="1"/>
    </xf>
    <xf numFmtId="0" fontId="166" fillId="0" borderId="0" xfId="0" applyFont="1" applyBorder="1" applyAlignment="1">
      <alignment horizontal="center" wrapText="1"/>
    </xf>
    <xf numFmtId="0" fontId="161" fillId="33" borderId="23" xfId="0" applyFont="1" applyFill="1" applyBorder="1" applyAlignment="1">
      <alignment horizontal="center" vertical="center" wrapText="1"/>
    </xf>
    <xf numFmtId="0" fontId="157" fillId="0" borderId="0" xfId="0" applyFont="1" applyBorder="1" applyAlignment="1">
      <alignment vertical="center" wrapText="1"/>
    </xf>
    <xf numFmtId="0" fontId="158" fillId="0" borderId="0" xfId="0" applyFont="1" applyBorder="1" applyAlignment="1">
      <alignment horizontal="center" vertical="center"/>
    </xf>
    <xf numFmtId="0" fontId="157" fillId="0" borderId="0" xfId="0" applyFont="1" applyBorder="1" applyAlignment="1">
      <alignment horizontal="left" vertical="center" wrapText="1"/>
    </xf>
    <xf numFmtId="0" fontId="167" fillId="0" borderId="0" xfId="0" applyFont="1" applyBorder="1" applyAlignment="1">
      <alignment horizontal="center" vertical="center" wrapText="1"/>
    </xf>
    <xf numFmtId="0" fontId="157" fillId="0" borderId="24" xfId="0" applyFont="1" applyBorder="1" applyAlignment="1">
      <alignment horizontal="left" vertical="center"/>
    </xf>
    <xf numFmtId="0" fontId="168" fillId="0" borderId="25" xfId="0" applyFont="1" applyBorder="1" applyAlignment="1">
      <alignment horizontal="center" vertical="center"/>
    </xf>
    <xf numFmtId="0" fontId="157" fillId="0" borderId="26" xfId="0" applyFont="1" applyBorder="1" applyAlignment="1">
      <alignment horizontal="left" vertical="center"/>
    </xf>
    <xf numFmtId="0" fontId="168" fillId="0" borderId="26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57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57" fillId="0" borderId="28" xfId="0" applyFont="1" applyBorder="1" applyAlignment="1">
      <alignment vertical="center"/>
    </xf>
    <xf numFmtId="0" fontId="147" fillId="33" borderId="25" xfId="0" applyFont="1" applyFill="1" applyBorder="1" applyAlignment="1">
      <alignment horizontal="center" vertical="center" wrapText="1"/>
    </xf>
    <xf numFmtId="0" fontId="161" fillId="33" borderId="26" xfId="0" applyFont="1" applyFill="1" applyBorder="1" applyAlignment="1">
      <alignment horizontal="center" vertical="center" wrapText="1"/>
    </xf>
    <xf numFmtId="0" fontId="168" fillId="0" borderId="27" xfId="0" applyFont="1" applyBorder="1" applyAlignment="1">
      <alignment horizontal="center" vertical="center"/>
    </xf>
    <xf numFmtId="0" fontId="158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58" fillId="0" borderId="24" xfId="0" applyFont="1" applyBorder="1" applyAlignment="1">
      <alignment horizontal="center" vertical="center"/>
    </xf>
    <xf numFmtId="0" fontId="157" fillId="0" borderId="30" xfId="0" applyFont="1" applyBorder="1" applyAlignment="1">
      <alignment horizontal="left" vertical="center"/>
    </xf>
    <xf numFmtId="0" fontId="157" fillId="0" borderId="29" xfId="0" applyFont="1" applyBorder="1" applyAlignment="1">
      <alignment horizontal="right" vertical="center"/>
    </xf>
    <xf numFmtId="0" fontId="168" fillId="0" borderId="31" xfId="0" applyFont="1" applyBorder="1" applyAlignment="1">
      <alignment horizontal="center" vertical="center"/>
    </xf>
    <xf numFmtId="0" fontId="167" fillId="0" borderId="32" xfId="0" applyFont="1" applyBorder="1" applyAlignment="1">
      <alignment horizontal="center" vertical="center" wrapText="1"/>
    </xf>
    <xf numFmtId="0" fontId="168" fillId="0" borderId="33" xfId="0" applyFont="1" applyBorder="1" applyAlignment="1">
      <alignment horizontal="center" vertical="center"/>
    </xf>
    <xf numFmtId="0" fontId="147" fillId="0" borderId="25" xfId="0" applyFont="1" applyBorder="1" applyAlignment="1">
      <alignment horizontal="center" vertical="center"/>
    </xf>
    <xf numFmtId="0" fontId="147" fillId="0" borderId="27" xfId="0" applyFont="1" applyBorder="1" applyAlignment="1">
      <alignment horizontal="center" vertical="center"/>
    </xf>
    <xf numFmtId="0" fontId="164" fillId="0" borderId="0" xfId="0" applyFont="1" applyBorder="1" applyAlignment="1">
      <alignment/>
    </xf>
    <xf numFmtId="0" fontId="169" fillId="0" borderId="0" xfId="0" applyFont="1" applyAlignment="1">
      <alignment horizontal="center"/>
    </xf>
    <xf numFmtId="0" fontId="169" fillId="0" borderId="25" xfId="0" applyFont="1" applyBorder="1" applyAlignment="1">
      <alignment horizontal="center"/>
    </xf>
    <xf numFmtId="0" fontId="169" fillId="0" borderId="27" xfId="0" applyFont="1" applyBorder="1" applyAlignment="1">
      <alignment horizontal="center" vertical="center"/>
    </xf>
    <xf numFmtId="0" fontId="169" fillId="0" borderId="0" xfId="0" applyFont="1" applyAlignment="1">
      <alignment horizontal="center" vertical="center"/>
    </xf>
    <xf numFmtId="0" fontId="166" fillId="0" borderId="24" xfId="0" applyFont="1" applyBorder="1" applyAlignment="1">
      <alignment horizontal="center" wrapText="1"/>
    </xf>
    <xf numFmtId="0" fontId="0" fillId="0" borderId="24" xfId="0" applyBorder="1" applyAlignment="1">
      <alignment horizontal="right"/>
    </xf>
    <xf numFmtId="0" fontId="170" fillId="0" borderId="0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171" fillId="0" borderId="0" xfId="0" applyFont="1" applyBorder="1" applyAlignment="1">
      <alignment wrapText="1"/>
    </xf>
    <xf numFmtId="0" fontId="166" fillId="0" borderId="34" xfId="0" applyFont="1" applyBorder="1" applyAlignment="1">
      <alignment horizontal="center" wrapText="1"/>
    </xf>
    <xf numFmtId="0" fontId="172" fillId="0" borderId="29" xfId="0" applyFont="1" applyBorder="1" applyAlignment="1">
      <alignment horizontal="left" vertical="top" wrapText="1"/>
    </xf>
    <xf numFmtId="0" fontId="173" fillId="0" borderId="27" xfId="0" applyFont="1" applyBorder="1" applyAlignment="1">
      <alignment horizontal="center" vertical="top" wrapText="1"/>
    </xf>
    <xf numFmtId="0" fontId="174" fillId="0" borderId="29" xfId="0" applyFont="1" applyBorder="1" applyAlignment="1">
      <alignment horizontal="center" vertical="top" wrapText="1"/>
    </xf>
    <xf numFmtId="0" fontId="166" fillId="0" borderId="28" xfId="0" applyFont="1" applyBorder="1" applyAlignment="1">
      <alignment horizontal="center" vertical="top" wrapText="1"/>
    </xf>
    <xf numFmtId="0" fontId="166" fillId="0" borderId="0" xfId="0" applyFont="1" applyBorder="1" applyAlignment="1">
      <alignment horizontal="center" vertical="top" wrapText="1"/>
    </xf>
    <xf numFmtId="0" fontId="162" fillId="0" borderId="0" xfId="0" applyFont="1" applyBorder="1" applyAlignment="1">
      <alignment horizontal="center" vertical="top"/>
    </xf>
    <xf numFmtId="0" fontId="161" fillId="0" borderId="0" xfId="0" applyFont="1" applyAlignment="1">
      <alignment vertical="top"/>
    </xf>
    <xf numFmtId="0" fontId="157" fillId="0" borderId="35" xfId="0" applyFont="1" applyBorder="1" applyAlignment="1">
      <alignment horizontal="left" vertical="center"/>
    </xf>
    <xf numFmtId="0" fontId="159" fillId="0" borderId="35" xfId="0" applyFont="1" applyBorder="1" applyAlignment="1">
      <alignment horizontal="left" vertical="center"/>
    </xf>
    <xf numFmtId="0" fontId="167" fillId="0" borderId="33" xfId="0" applyFont="1" applyBorder="1" applyAlignment="1">
      <alignment horizontal="center" vertical="center" wrapText="1"/>
    </xf>
    <xf numFmtId="0" fontId="159" fillId="0" borderId="36" xfId="0" applyFon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169" fillId="0" borderId="31" xfId="0" applyFont="1" applyBorder="1" applyAlignment="1">
      <alignment horizontal="center" vertical="center"/>
    </xf>
    <xf numFmtId="0" fontId="157" fillId="0" borderId="33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69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75" fillId="34" borderId="24" xfId="0" applyFont="1" applyFill="1" applyBorder="1" applyAlignment="1">
      <alignment horizontal="center" vertical="center" wrapText="1"/>
    </xf>
    <xf numFmtId="0" fontId="169" fillId="0" borderId="27" xfId="0" applyFont="1" applyBorder="1" applyAlignment="1">
      <alignment horizontal="center"/>
    </xf>
    <xf numFmtId="0" fontId="0" fillId="0" borderId="29" xfId="0" applyBorder="1" applyAlignment="1">
      <alignment vertical="center"/>
    </xf>
    <xf numFmtId="0" fontId="159" fillId="0" borderId="31" xfId="0" applyFont="1" applyBorder="1" applyAlignment="1">
      <alignment horizontal="center" vertical="center"/>
    </xf>
    <xf numFmtId="0" fontId="158" fillId="0" borderId="33" xfId="0" applyFont="1" applyBorder="1" applyAlignment="1">
      <alignment horizontal="center" vertical="center"/>
    </xf>
    <xf numFmtId="0" fontId="159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58" fillId="0" borderId="26" xfId="0" applyFont="1" applyBorder="1" applyAlignment="1">
      <alignment horizontal="center" vertical="center"/>
    </xf>
    <xf numFmtId="0" fontId="157" fillId="0" borderId="29" xfId="0" applyFont="1" applyBorder="1" applyAlignment="1">
      <alignment vertical="center" wrapText="1"/>
    </xf>
    <xf numFmtId="0" fontId="158" fillId="0" borderId="28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wrapText="1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161" fillId="33" borderId="37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164" fontId="158" fillId="0" borderId="37" xfId="0" applyNumberFormat="1" applyFont="1" applyBorder="1" applyAlignment="1">
      <alignment horizontal="center"/>
    </xf>
    <xf numFmtId="0" fontId="0" fillId="33" borderId="38" xfId="0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164" fontId="176" fillId="0" borderId="37" xfId="0" applyNumberFormat="1" applyFont="1" applyBorder="1" applyAlignment="1">
      <alignment horizontal="center"/>
    </xf>
    <xf numFmtId="164" fontId="177" fillId="0" borderId="3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164" fontId="178" fillId="35" borderId="39" xfId="0" applyNumberFormat="1" applyFont="1" applyFill="1" applyBorder="1" applyAlignment="1">
      <alignment horizontal="center"/>
    </xf>
    <xf numFmtId="0" fontId="158" fillId="0" borderId="40" xfId="0" applyFont="1" applyBorder="1" applyAlignment="1">
      <alignment horizontal="center"/>
    </xf>
    <xf numFmtId="0" fontId="158" fillId="0" borderId="39" xfId="0" applyFont="1" applyBorder="1" applyAlignment="1">
      <alignment horizontal="center"/>
    </xf>
    <xf numFmtId="0" fontId="168" fillId="0" borderId="40" xfId="0" applyFont="1" applyBorder="1" applyAlignment="1">
      <alignment wrapText="1"/>
    </xf>
    <xf numFmtId="164" fontId="179" fillId="0" borderId="38" xfId="0" applyNumberFormat="1" applyFont="1" applyBorder="1" applyAlignment="1">
      <alignment horizontal="center"/>
    </xf>
    <xf numFmtId="0" fontId="147" fillId="0" borderId="41" xfId="0" applyFont="1" applyBorder="1" applyAlignment="1">
      <alignment horizontal="center"/>
    </xf>
    <xf numFmtId="0" fontId="147" fillId="0" borderId="42" xfId="0" applyFont="1" applyBorder="1" applyAlignment="1">
      <alignment horizontal="center"/>
    </xf>
    <xf numFmtId="0" fontId="147" fillId="0" borderId="43" xfId="0" applyFont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147" fillId="36" borderId="0" xfId="0" applyFont="1" applyFill="1" applyAlignment="1">
      <alignment horizontal="center"/>
    </xf>
    <xf numFmtId="0" fontId="0" fillId="36" borderId="0" xfId="0" applyFill="1" applyAlignment="1">
      <alignment wrapText="1"/>
    </xf>
    <xf numFmtId="1" fontId="10" fillId="0" borderId="37" xfId="0" applyNumberFormat="1" applyFont="1" applyBorder="1" applyAlignment="1">
      <alignment horizontal="left" vertical="center" wrapText="1"/>
    </xf>
    <xf numFmtId="1" fontId="180" fillId="0" borderId="37" xfId="0" applyNumberFormat="1" applyFont="1" applyBorder="1" applyAlignment="1">
      <alignment horizontal="left" vertical="center" wrapText="1"/>
    </xf>
    <xf numFmtId="1" fontId="181" fillId="0" borderId="40" xfId="0" applyNumberFormat="1" applyFont="1" applyBorder="1" applyAlignment="1">
      <alignment horizontal="left" vertical="center" wrapText="1"/>
    </xf>
    <xf numFmtId="0" fontId="182" fillId="33" borderId="37" xfId="0" applyFont="1" applyFill="1" applyBorder="1" applyAlignment="1">
      <alignment horizontal="center" vertical="center" wrapText="1"/>
    </xf>
    <xf numFmtId="1" fontId="11" fillId="0" borderId="37" xfId="0" applyNumberFormat="1" applyFont="1" applyBorder="1" applyAlignment="1">
      <alignment horizontal="left" vertical="center" wrapText="1"/>
    </xf>
    <xf numFmtId="0" fontId="183" fillId="33" borderId="37" xfId="0" applyFont="1" applyFill="1" applyBorder="1" applyAlignment="1">
      <alignment horizontal="center" vertical="center" wrapText="1"/>
    </xf>
    <xf numFmtId="0" fontId="147" fillId="0" borderId="41" xfId="0" applyFont="1" applyBorder="1" applyAlignment="1">
      <alignment horizontal="center" vertical="center"/>
    </xf>
    <xf numFmtId="0" fontId="147" fillId="36" borderId="0" xfId="0" applyFont="1" applyFill="1" applyAlignment="1">
      <alignment horizontal="center" vertical="center"/>
    </xf>
    <xf numFmtId="0" fontId="147" fillId="0" borderId="42" xfId="0" applyFont="1" applyBorder="1" applyAlignment="1">
      <alignment horizontal="center" vertical="center"/>
    </xf>
    <xf numFmtId="0" fontId="184" fillId="36" borderId="0" xfId="0" applyFont="1" applyFill="1" applyAlignment="1">
      <alignment horizontal="center" wrapText="1"/>
    </xf>
    <xf numFmtId="0" fontId="185" fillId="0" borderId="37" xfId="0" applyFont="1" applyBorder="1" applyAlignment="1">
      <alignment horizontal="center" vertical="center"/>
    </xf>
    <xf numFmtId="0" fontId="186" fillId="0" borderId="40" xfId="0" applyFont="1" applyBorder="1" applyAlignment="1">
      <alignment horizontal="center" vertical="center"/>
    </xf>
    <xf numFmtId="0" fontId="184" fillId="0" borderId="0" xfId="0" applyFont="1" applyAlignment="1">
      <alignment horizontal="center"/>
    </xf>
    <xf numFmtId="164" fontId="187" fillId="0" borderId="37" xfId="0" applyNumberFormat="1" applyFont="1" applyBorder="1" applyAlignment="1">
      <alignment horizontal="center"/>
    </xf>
    <xf numFmtId="0" fontId="147" fillId="0" borderId="41" xfId="0" applyFont="1" applyBorder="1" applyAlignment="1">
      <alignment horizontal="left"/>
    </xf>
    <xf numFmtId="0" fontId="188" fillId="0" borderId="44" xfId="0" applyFont="1" applyBorder="1" applyAlignment="1">
      <alignment horizontal="center" vertical="center"/>
    </xf>
    <xf numFmtId="164" fontId="179" fillId="0" borderId="45" xfId="0" applyNumberFormat="1" applyFont="1" applyBorder="1" applyAlignment="1">
      <alignment horizontal="center"/>
    </xf>
    <xf numFmtId="164" fontId="179" fillId="0" borderId="46" xfId="0" applyNumberFormat="1" applyFont="1" applyBorder="1" applyAlignment="1">
      <alignment horizontal="center"/>
    </xf>
    <xf numFmtId="0" fontId="189" fillId="0" borderId="46" xfId="0" applyFont="1" applyBorder="1" applyAlignment="1">
      <alignment horizontal="center" vertical="center"/>
    </xf>
    <xf numFmtId="0" fontId="190" fillId="0" borderId="37" xfId="0" applyFont="1" applyBorder="1" applyAlignment="1">
      <alignment horizontal="right" vertical="center"/>
    </xf>
    <xf numFmtId="0" fontId="191" fillId="0" borderId="41" xfId="0" applyFont="1" applyBorder="1" applyAlignment="1">
      <alignment horizontal="left"/>
    </xf>
    <xf numFmtId="0" fontId="192" fillId="0" borderId="47" xfId="0" applyFont="1" applyBorder="1" applyAlignment="1">
      <alignment horizontal="center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178" fillId="35" borderId="52" xfId="49" applyNumberFormat="1" applyFont="1" applyFill="1" applyBorder="1" applyAlignment="1" applyProtection="1" quotePrefix="1">
      <alignment horizontal="center" vertical="center" readingOrder="2"/>
      <protection hidden="1" locked="0"/>
    </xf>
    <xf numFmtId="0" fontId="178" fillId="35" borderId="41" xfId="49" applyNumberFormat="1" applyFont="1" applyFill="1" applyBorder="1" applyAlignment="1" applyProtection="1" quotePrefix="1">
      <alignment horizontal="center" vertical="center" readingOrder="2"/>
      <protection hidden="1" locked="0"/>
    </xf>
    <xf numFmtId="0" fontId="178" fillId="35" borderId="44" xfId="49" applyNumberFormat="1" applyFont="1" applyFill="1" applyBorder="1" applyAlignment="1" applyProtection="1">
      <alignment horizontal="right" vertical="center" readingOrder="2"/>
      <protection hidden="1" locked="0"/>
    </xf>
    <xf numFmtId="164" fontId="177" fillId="0" borderId="38" xfId="0" applyNumberFormat="1" applyFont="1" applyBorder="1" applyAlignment="1">
      <alignment horizontal="center" vertical="center" wrapText="1"/>
    </xf>
    <xf numFmtId="0" fontId="0" fillId="36" borderId="0" xfId="0" applyFill="1" applyBorder="1" applyAlignment="1">
      <alignment vertical="center"/>
    </xf>
    <xf numFmtId="0" fontId="14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77" fillId="0" borderId="40" xfId="0" applyFont="1" applyBorder="1" applyAlignment="1">
      <alignment horizontal="center"/>
    </xf>
    <xf numFmtId="0" fontId="193" fillId="33" borderId="44" xfId="0" applyFont="1" applyFill="1" applyBorder="1" applyAlignment="1">
      <alignment horizontal="center" wrapText="1"/>
    </xf>
    <xf numFmtId="0" fontId="168" fillId="0" borderId="44" xfId="0" applyFont="1" applyBorder="1" applyAlignment="1">
      <alignment horizontal="left" vertical="center" wrapText="1"/>
    </xf>
    <xf numFmtId="0" fontId="163" fillId="0" borderId="44" xfId="0" applyFont="1" applyBorder="1" applyAlignment="1">
      <alignment horizontal="right" wrapText="1"/>
    </xf>
    <xf numFmtId="0" fontId="168" fillId="0" borderId="44" xfId="0" applyFont="1" applyBorder="1" applyAlignment="1">
      <alignment horizontal="right" wrapText="1"/>
    </xf>
    <xf numFmtId="0" fontId="168" fillId="0" borderId="44" xfId="0" applyFont="1" applyBorder="1" applyAlignment="1">
      <alignment horizontal="left" wrapText="1"/>
    </xf>
    <xf numFmtId="0" fontId="194" fillId="33" borderId="41" xfId="0" applyFont="1" applyFill="1" applyBorder="1" applyAlignment="1">
      <alignment horizontal="center"/>
    </xf>
    <xf numFmtId="0" fontId="176" fillId="0" borderId="41" xfId="0" applyFont="1" applyBorder="1" applyAlignment="1">
      <alignment horizontal="center" vertical="center"/>
    </xf>
    <xf numFmtId="0" fontId="195" fillId="0" borderId="41" xfId="0" applyFont="1" applyBorder="1" applyAlignment="1">
      <alignment horizontal="center"/>
    </xf>
    <xf numFmtId="0" fontId="177" fillId="0" borderId="53" xfId="0" applyFont="1" applyBorder="1" applyAlignment="1">
      <alignment horizontal="center"/>
    </xf>
    <xf numFmtId="0" fontId="194" fillId="33" borderId="54" xfId="0" applyFont="1" applyFill="1" applyBorder="1" applyAlignment="1">
      <alignment horizontal="center"/>
    </xf>
    <xf numFmtId="0" fontId="176" fillId="0" borderId="54" xfId="0" applyFont="1" applyBorder="1" applyAlignment="1">
      <alignment horizontal="center" vertical="center"/>
    </xf>
    <xf numFmtId="0" fontId="195" fillId="0" borderId="54" xfId="0" applyFont="1" applyBorder="1" applyAlignment="1">
      <alignment horizontal="center"/>
    </xf>
    <xf numFmtId="0" fontId="147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96" fillId="37" borderId="54" xfId="0" applyFont="1" applyFill="1" applyBorder="1" applyAlignment="1">
      <alignment horizontal="center" vertical="center"/>
    </xf>
    <xf numFmtId="0" fontId="196" fillId="37" borderId="41" xfId="0" applyFont="1" applyFill="1" applyBorder="1" applyAlignment="1">
      <alignment horizontal="center" vertical="center"/>
    </xf>
    <xf numFmtId="0" fontId="148" fillId="37" borderId="41" xfId="0" applyFont="1" applyFill="1" applyBorder="1" applyAlignment="1">
      <alignment horizontal="center"/>
    </xf>
    <xf numFmtId="164" fontId="197" fillId="37" borderId="38" xfId="0" applyNumberFormat="1" applyFont="1" applyFill="1" applyBorder="1" applyAlignment="1">
      <alignment horizontal="center"/>
    </xf>
    <xf numFmtId="0" fontId="197" fillId="37" borderId="42" xfId="0" applyFont="1" applyFill="1" applyBorder="1" applyAlignment="1">
      <alignment horizontal="center"/>
    </xf>
    <xf numFmtId="0" fontId="148" fillId="37" borderId="0" xfId="0" applyFont="1" applyFill="1" applyBorder="1" applyAlignment="1">
      <alignment horizontal="center"/>
    </xf>
    <xf numFmtId="0" fontId="197" fillId="37" borderId="0" xfId="0" applyFont="1" applyFill="1" applyBorder="1" applyAlignment="1">
      <alignment vertical="center" wrapText="1"/>
    </xf>
    <xf numFmtId="0" fontId="197" fillId="37" borderId="0" xfId="0" applyFont="1" applyFill="1" applyBorder="1" applyAlignment="1">
      <alignment horizontal="center" vertical="center"/>
    </xf>
    <xf numFmtId="164" fontId="197" fillId="37" borderId="0" xfId="0" applyNumberFormat="1" applyFont="1" applyFill="1" applyBorder="1" applyAlignment="1">
      <alignment horizontal="center" vertical="center"/>
    </xf>
    <xf numFmtId="0" fontId="198" fillId="0" borderId="37" xfId="0" applyFont="1" applyBorder="1" applyAlignment="1">
      <alignment horizontal="left" vertical="center"/>
    </xf>
    <xf numFmtId="0" fontId="161" fillId="0" borderId="37" xfId="0" applyFont="1" applyBorder="1" applyAlignment="1">
      <alignment vertical="center" wrapText="1"/>
    </xf>
    <xf numFmtId="164" fontId="199" fillId="0" borderId="37" xfId="0" applyNumberFormat="1" applyFont="1" applyBorder="1" applyAlignment="1">
      <alignment horizontal="center" vertical="center"/>
    </xf>
    <xf numFmtId="164" fontId="193" fillId="0" borderId="37" xfId="0" applyNumberFormat="1" applyFont="1" applyBorder="1" applyAlignment="1">
      <alignment horizontal="center" vertical="center"/>
    </xf>
    <xf numFmtId="0" fontId="161" fillId="0" borderId="37" xfId="0" applyFont="1" applyBorder="1" applyAlignment="1">
      <alignment wrapText="1"/>
    </xf>
    <xf numFmtId="0" fontId="200" fillId="0" borderId="37" xfId="0" applyFont="1" applyBorder="1" applyAlignment="1">
      <alignment horizontal="center"/>
    </xf>
    <xf numFmtId="164" fontId="161" fillId="0" borderId="37" xfId="0" applyNumberFormat="1" applyFont="1" applyBorder="1" applyAlignment="1">
      <alignment horizontal="center"/>
    </xf>
    <xf numFmtId="0" fontId="177" fillId="0" borderId="37" xfId="0" applyFont="1" applyBorder="1" applyAlignment="1">
      <alignment horizontal="center" vertical="center" wrapText="1"/>
    </xf>
    <xf numFmtId="164" fontId="182" fillId="0" borderId="37" xfId="0" applyNumberFormat="1" applyFont="1" applyBorder="1" applyAlignment="1">
      <alignment horizontal="center" vertical="center" wrapText="1"/>
    </xf>
    <xf numFmtId="0" fontId="161" fillId="0" borderId="37" xfId="0" applyFont="1" applyBorder="1" applyAlignment="1">
      <alignment horizontal="left" vertical="center" wrapText="1"/>
    </xf>
    <xf numFmtId="164" fontId="177" fillId="0" borderId="38" xfId="0" applyNumberFormat="1" applyFont="1" applyBorder="1" applyAlignment="1">
      <alignment horizontal="center" vertical="center"/>
    </xf>
    <xf numFmtId="0" fontId="147" fillId="0" borderId="41" xfId="0" applyFont="1" applyFill="1" applyBorder="1" applyAlignment="1">
      <alignment horizontal="center" vertical="center"/>
    </xf>
    <xf numFmtId="164" fontId="178" fillId="35" borderId="38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0" borderId="0" xfId="0" applyAlignment="1">
      <alignment/>
    </xf>
    <xf numFmtId="0" fontId="178" fillId="35" borderId="40" xfId="49" applyNumberFormat="1" applyFont="1" applyFill="1" applyBorder="1" applyAlignment="1" applyProtection="1">
      <alignment horizontal="right" readingOrder="2"/>
      <protection hidden="1" locked="0"/>
    </xf>
    <xf numFmtId="0" fontId="178" fillId="35" borderId="40" xfId="49" applyNumberFormat="1" applyFont="1" applyFill="1" applyBorder="1" applyAlignment="1" applyProtection="1" quotePrefix="1">
      <alignment horizontal="right" readingOrder="2"/>
      <protection hidden="1" locked="0"/>
    </xf>
    <xf numFmtId="0" fontId="158" fillId="33" borderId="50" xfId="0" applyFont="1" applyFill="1" applyBorder="1" applyAlignment="1">
      <alignment horizontal="center" vertical="center" wrapText="1"/>
    </xf>
    <xf numFmtId="0" fontId="158" fillId="33" borderId="48" xfId="0" applyFont="1" applyFill="1" applyBorder="1" applyAlignment="1">
      <alignment horizontal="center" vertical="center" wrapText="1"/>
    </xf>
    <xf numFmtId="0" fontId="158" fillId="33" borderId="51" xfId="0" applyFont="1" applyFill="1" applyBorder="1" applyAlignment="1">
      <alignment horizontal="center" vertical="center" wrapText="1"/>
    </xf>
    <xf numFmtId="0" fontId="158" fillId="33" borderId="49" xfId="0" applyFont="1" applyFill="1" applyBorder="1" applyAlignment="1">
      <alignment horizontal="center" vertical="center" wrapText="1"/>
    </xf>
    <xf numFmtId="164" fontId="177" fillId="0" borderId="37" xfId="0" applyNumberFormat="1" applyFont="1" applyBorder="1" applyAlignment="1">
      <alignment horizontal="center"/>
    </xf>
    <xf numFmtId="164" fontId="182" fillId="0" borderId="37" xfId="0" applyNumberFormat="1" applyFont="1" applyBorder="1" applyAlignment="1">
      <alignment horizontal="center"/>
    </xf>
    <xf numFmtId="164" fontId="201" fillId="0" borderId="38" xfId="0" applyNumberFormat="1" applyFont="1" applyBorder="1" applyAlignment="1">
      <alignment horizontal="center"/>
    </xf>
    <xf numFmtId="164" fontId="197" fillId="37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left" vertical="center"/>
    </xf>
    <xf numFmtId="0" fontId="202" fillId="35" borderId="0" xfId="0" applyFont="1" applyFill="1" applyAlignment="1">
      <alignment horizontal="center" vertical="center"/>
    </xf>
    <xf numFmtId="0" fontId="203" fillId="0" borderId="37" xfId="0" applyFont="1" applyBorder="1" applyAlignment="1">
      <alignment horizontal="left" vertical="center"/>
    </xf>
    <xf numFmtId="0" fontId="182" fillId="0" borderId="37" xfId="0" applyFont="1" applyBorder="1" applyAlignment="1">
      <alignment vertical="center" wrapText="1"/>
    </xf>
    <xf numFmtId="0" fontId="204" fillId="0" borderId="41" xfId="0" applyFont="1" applyBorder="1" applyAlignment="1">
      <alignment horizontal="center" vertical="center" wrapText="1"/>
    </xf>
    <xf numFmtId="0" fontId="205" fillId="36" borderId="0" xfId="0" applyFont="1" applyFill="1" applyBorder="1" applyAlignment="1">
      <alignment/>
    </xf>
    <xf numFmtId="0" fontId="205" fillId="0" borderId="0" xfId="0" applyFont="1" applyAlignment="1">
      <alignment/>
    </xf>
    <xf numFmtId="0" fontId="0" fillId="35" borderId="0" xfId="0" applyFill="1" applyBorder="1" applyAlignment="1">
      <alignment/>
    </xf>
    <xf numFmtId="0" fontId="206" fillId="35" borderId="0" xfId="0" applyFont="1" applyFill="1" applyAlignment="1">
      <alignment horizontal="center"/>
    </xf>
    <xf numFmtId="0" fontId="206" fillId="35" borderId="0" xfId="0" applyFont="1" applyFill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207" fillId="35" borderId="0" xfId="0" applyFont="1" applyFill="1" applyAlignment="1">
      <alignment horizontal="center" vertical="center"/>
    </xf>
    <xf numFmtId="164" fontId="208" fillId="0" borderId="55" xfId="0" applyNumberFormat="1" applyFont="1" applyBorder="1" applyAlignment="1">
      <alignment horizontal="center" vertical="center"/>
    </xf>
    <xf numFmtId="164" fontId="209" fillId="0" borderId="55" xfId="0" applyNumberFormat="1" applyFont="1" applyBorder="1" applyAlignment="1">
      <alignment horizontal="center" vertical="center"/>
    </xf>
    <xf numFmtId="164" fontId="210" fillId="0" borderId="37" xfId="0" applyNumberFormat="1" applyFont="1" applyBorder="1" applyAlignment="1">
      <alignment horizontal="center" vertical="center"/>
    </xf>
    <xf numFmtId="3" fontId="209" fillId="0" borderId="37" xfId="0" applyNumberFormat="1" applyFont="1" applyBorder="1" applyAlignment="1">
      <alignment horizontal="center" vertical="center"/>
    </xf>
    <xf numFmtId="0" fontId="211" fillId="37" borderId="37" xfId="0" applyFont="1" applyFill="1" applyBorder="1" applyAlignment="1">
      <alignment horizontal="center" vertical="center" wrapText="1"/>
    </xf>
    <xf numFmtId="0" fontId="211" fillId="37" borderId="55" xfId="0" applyFont="1" applyFill="1" applyBorder="1" applyAlignment="1">
      <alignment horizontal="center" vertical="center" wrapText="1"/>
    </xf>
    <xf numFmtId="164" fontId="212" fillId="38" borderId="5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3" fillId="36" borderId="0" xfId="0" applyFont="1" applyFill="1" applyAlignment="1">
      <alignment/>
    </xf>
    <xf numFmtId="0" fontId="214" fillId="37" borderId="0" xfId="0" applyFont="1" applyFill="1" applyAlignment="1">
      <alignment horizontal="center" vertical="center"/>
    </xf>
    <xf numFmtId="0" fontId="215" fillId="36" borderId="0" xfId="0" applyFont="1" applyFill="1" applyAlignment="1">
      <alignment horizontal="center"/>
    </xf>
    <xf numFmtId="0" fontId="213" fillId="36" borderId="0" xfId="0" applyFont="1" applyFill="1" applyAlignment="1">
      <alignment wrapText="1"/>
    </xf>
    <xf numFmtId="0" fontId="216" fillId="35" borderId="0" xfId="0" applyFont="1" applyFill="1" applyAlignment="1">
      <alignment horizontal="center" vertical="center"/>
    </xf>
    <xf numFmtId="0" fontId="216" fillId="35" borderId="0" xfId="0" applyFont="1" applyFill="1" applyAlignment="1">
      <alignment horizontal="left" vertical="center"/>
    </xf>
    <xf numFmtId="0" fontId="216" fillId="0" borderId="0" xfId="0" applyFont="1" applyAlignment="1">
      <alignment/>
    </xf>
    <xf numFmtId="0" fontId="217" fillId="0" borderId="0" xfId="0" applyFont="1" applyAlignment="1">
      <alignment/>
    </xf>
    <xf numFmtId="0" fontId="217" fillId="0" borderId="0" xfId="0" applyFont="1" applyAlignment="1">
      <alignment horizontal="center"/>
    </xf>
    <xf numFmtId="0" fontId="213" fillId="36" borderId="0" xfId="0" applyFont="1" applyFill="1" applyBorder="1" applyAlignment="1">
      <alignment/>
    </xf>
    <xf numFmtId="0" fontId="213" fillId="36" borderId="0" xfId="0" applyFont="1" applyFill="1" applyBorder="1" applyAlignment="1">
      <alignment vertical="center"/>
    </xf>
    <xf numFmtId="0" fontId="216" fillId="0" borderId="0" xfId="0" applyFont="1" applyAlignment="1">
      <alignment vertical="center"/>
    </xf>
    <xf numFmtId="0" fontId="217" fillId="0" borderId="0" xfId="0" applyFont="1" applyAlignment="1">
      <alignment vertical="center"/>
    </xf>
    <xf numFmtId="0" fontId="214" fillId="39" borderId="0" xfId="0" applyFont="1" applyFill="1" applyAlignment="1">
      <alignment horizontal="center" vertical="center"/>
    </xf>
    <xf numFmtId="164" fontId="214" fillId="38" borderId="54" xfId="0" applyNumberFormat="1" applyFont="1" applyFill="1" applyBorder="1" applyAlignment="1">
      <alignment horizontal="center" vertical="center"/>
    </xf>
    <xf numFmtId="164" fontId="218" fillId="38" borderId="54" xfId="0" applyNumberFormat="1" applyFont="1" applyFill="1" applyBorder="1" applyAlignment="1">
      <alignment horizontal="center" vertical="center"/>
    </xf>
    <xf numFmtId="0" fontId="216" fillId="35" borderId="57" xfId="0" applyFont="1" applyFill="1" applyBorder="1" applyAlignment="1">
      <alignment horizontal="center" vertical="center" wrapText="1"/>
    </xf>
    <xf numFmtId="0" fontId="216" fillId="0" borderId="57" xfId="0" applyFont="1" applyBorder="1" applyAlignment="1">
      <alignment horizontal="center" vertical="center" wrapText="1"/>
    </xf>
    <xf numFmtId="0" fontId="217" fillId="0" borderId="57" xfId="0" applyFont="1" applyBorder="1" applyAlignment="1">
      <alignment horizontal="center" vertical="center" wrapText="1"/>
    </xf>
    <xf numFmtId="0" fontId="216" fillId="35" borderId="57" xfId="0" applyFont="1" applyFill="1" applyBorder="1" applyAlignment="1">
      <alignment horizontal="center" vertical="center"/>
    </xf>
    <xf numFmtId="0" fontId="216" fillId="0" borderId="57" xfId="0" applyFont="1" applyBorder="1" applyAlignment="1">
      <alignment horizontal="center" vertical="center"/>
    </xf>
    <xf numFmtId="0" fontId="219" fillId="0" borderId="57" xfId="0" applyFont="1" applyBorder="1" applyAlignment="1">
      <alignment horizontal="center" vertical="center"/>
    </xf>
    <xf numFmtId="0" fontId="217" fillId="0" borderId="0" xfId="0" applyFont="1" applyAlignment="1">
      <alignment horizontal="center" vertical="center"/>
    </xf>
    <xf numFmtId="0" fontId="214" fillId="37" borderId="52" xfId="0" applyFont="1" applyFill="1" applyBorder="1" applyAlignment="1">
      <alignment horizontal="left" vertical="center" wrapText="1"/>
    </xf>
    <xf numFmtId="0" fontId="214" fillId="37" borderId="41" xfId="0" applyFont="1" applyFill="1" applyBorder="1" applyAlignment="1">
      <alignment horizontal="center" vertical="center" wrapText="1"/>
    </xf>
    <xf numFmtId="0" fontId="220" fillId="37" borderId="37" xfId="0" applyFont="1" applyFill="1" applyBorder="1" applyAlignment="1">
      <alignment horizontal="center" vertical="center" wrapText="1"/>
    </xf>
    <xf numFmtId="0" fontId="214" fillId="37" borderId="37" xfId="0" applyFont="1" applyFill="1" applyBorder="1" applyAlignment="1">
      <alignment horizontal="center" vertical="center" wrapText="1"/>
    </xf>
    <xf numFmtId="0" fontId="214" fillId="37" borderId="38" xfId="0" applyFont="1" applyFill="1" applyBorder="1" applyAlignment="1">
      <alignment horizontal="center" vertical="center" wrapText="1"/>
    </xf>
    <xf numFmtId="0" fontId="213" fillId="0" borderId="0" xfId="0" applyFont="1" applyAlignment="1">
      <alignment/>
    </xf>
    <xf numFmtId="0" fontId="221" fillId="35" borderId="0" xfId="0" applyFont="1" applyFill="1" applyAlignment="1">
      <alignment horizontal="center" vertical="center"/>
    </xf>
    <xf numFmtId="0" fontId="215" fillId="0" borderId="0" xfId="0" applyFont="1" applyAlignment="1">
      <alignment horizontal="center"/>
    </xf>
    <xf numFmtId="0" fontId="213" fillId="0" borderId="0" xfId="0" applyFont="1" applyAlignment="1">
      <alignment wrapText="1"/>
    </xf>
    <xf numFmtId="0" fontId="222" fillId="37" borderId="38" xfId="0" applyFont="1" applyFill="1" applyBorder="1" applyAlignment="1">
      <alignment horizontal="center" vertical="center" wrapText="1"/>
    </xf>
    <xf numFmtId="0" fontId="215" fillId="36" borderId="0" xfId="0" applyFont="1" applyFill="1" applyBorder="1" applyAlignment="1">
      <alignment vertical="center"/>
    </xf>
    <xf numFmtId="0" fontId="223" fillId="35" borderId="0" xfId="0" applyFont="1" applyFill="1" applyAlignment="1">
      <alignment horizontal="center" vertical="center"/>
    </xf>
    <xf numFmtId="0" fontId="223" fillId="35" borderId="0" xfId="0" applyFont="1" applyFill="1" applyAlignment="1">
      <alignment horizontal="left" vertical="center"/>
    </xf>
    <xf numFmtId="0" fontId="223" fillId="0" borderId="0" xfId="0" applyFont="1" applyAlignment="1">
      <alignment vertical="center"/>
    </xf>
    <xf numFmtId="0" fontId="224" fillId="0" borderId="0" xfId="0" applyFont="1" applyAlignment="1">
      <alignment vertical="center"/>
    </xf>
    <xf numFmtId="0" fontId="224" fillId="0" borderId="0" xfId="0" applyFont="1" applyAlignment="1">
      <alignment horizontal="center"/>
    </xf>
    <xf numFmtId="0" fontId="215" fillId="36" borderId="0" xfId="0" applyFont="1" applyFill="1" applyBorder="1" applyAlignment="1">
      <alignment/>
    </xf>
    <xf numFmtId="0" fontId="223" fillId="0" borderId="0" xfId="0" applyFont="1" applyAlignment="1">
      <alignment/>
    </xf>
    <xf numFmtId="0" fontId="224" fillId="0" borderId="0" xfId="0" applyFont="1" applyAlignment="1">
      <alignment/>
    </xf>
    <xf numFmtId="0" fontId="222" fillId="39" borderId="38" xfId="0" applyFont="1" applyFill="1" applyBorder="1" applyAlignment="1">
      <alignment horizontal="center" vertical="center" wrapText="1"/>
    </xf>
    <xf numFmtId="0" fontId="223" fillId="35" borderId="57" xfId="0" applyFont="1" applyFill="1" applyBorder="1" applyAlignment="1">
      <alignment horizontal="center" vertical="center" wrapText="1"/>
    </xf>
    <xf numFmtId="0" fontId="223" fillId="0" borderId="57" xfId="0" applyFont="1" applyBorder="1" applyAlignment="1">
      <alignment horizontal="center" vertical="center" wrapText="1"/>
    </xf>
    <xf numFmtId="0" fontId="224" fillId="0" borderId="57" xfId="0" applyFont="1" applyBorder="1" applyAlignment="1">
      <alignment horizontal="center" vertical="center" wrapText="1"/>
    </xf>
    <xf numFmtId="0" fontId="225" fillId="37" borderId="0" xfId="0" applyFont="1" applyFill="1" applyAlignment="1">
      <alignment horizontal="center" vertical="center"/>
    </xf>
    <xf numFmtId="0" fontId="216" fillId="36" borderId="0" xfId="0" applyFont="1" applyFill="1" applyBorder="1" applyAlignment="1">
      <alignment vertical="center"/>
    </xf>
    <xf numFmtId="164" fontId="226" fillId="0" borderId="54" xfId="0" applyNumberFormat="1" applyFont="1" applyBorder="1" applyAlignment="1">
      <alignment horizontal="center" vertical="center"/>
    </xf>
    <xf numFmtId="0" fontId="227" fillId="39" borderId="0" xfId="0" applyFont="1" applyFill="1" applyAlignment="1">
      <alignment horizontal="center" vertical="center"/>
    </xf>
    <xf numFmtId="164" fontId="228" fillId="0" borderId="37" xfId="0" applyNumberFormat="1" applyFont="1" applyBorder="1" applyAlignment="1">
      <alignment horizontal="center" vertical="center"/>
    </xf>
    <xf numFmtId="164" fontId="228" fillId="0" borderId="37" xfId="0" applyNumberFormat="1" applyFont="1" applyBorder="1" applyAlignment="1">
      <alignment horizontal="center" vertical="center" wrapText="1"/>
    </xf>
    <xf numFmtId="164" fontId="228" fillId="0" borderId="38" xfId="0" applyNumberFormat="1" applyFont="1" applyBorder="1" applyAlignment="1">
      <alignment horizontal="center" vertical="center"/>
    </xf>
    <xf numFmtId="164" fontId="229" fillId="0" borderId="37" xfId="0" applyNumberFormat="1" applyFont="1" applyBorder="1" applyAlignment="1">
      <alignment horizontal="center" vertical="center"/>
    </xf>
    <xf numFmtId="164" fontId="230" fillId="0" borderId="37" xfId="0" applyNumberFormat="1" applyFont="1" applyBorder="1" applyAlignment="1">
      <alignment horizontal="center" vertical="center"/>
    </xf>
    <xf numFmtId="0" fontId="231" fillId="40" borderId="58" xfId="0" applyFont="1" applyFill="1" applyBorder="1" applyAlignment="1">
      <alignment vertical="center" wrapText="1"/>
    </xf>
    <xf numFmtId="0" fontId="205" fillId="0" borderId="0" xfId="0" applyFont="1" applyAlignment="1">
      <alignment vertical="center"/>
    </xf>
    <xf numFmtId="0" fontId="231" fillId="0" borderId="0" xfId="0" applyFont="1" applyAlignment="1">
      <alignment/>
    </xf>
    <xf numFmtId="0" fontId="205" fillId="41" borderId="58" xfId="0" applyFont="1" applyFill="1" applyBorder="1" applyAlignment="1">
      <alignment vertical="center" wrapText="1"/>
    </xf>
    <xf numFmtId="0" fontId="205" fillId="40" borderId="58" xfId="0" applyFont="1" applyFill="1" applyBorder="1" applyAlignment="1">
      <alignment vertical="center" wrapText="1"/>
    </xf>
    <xf numFmtId="0" fontId="232" fillId="41" borderId="58" xfId="0" applyFont="1" applyFill="1" applyBorder="1" applyAlignment="1">
      <alignment vertical="center" wrapText="1"/>
    </xf>
    <xf numFmtId="0" fontId="232" fillId="40" borderId="58" xfId="0" applyFont="1" applyFill="1" applyBorder="1" applyAlignment="1">
      <alignment vertical="center" wrapText="1"/>
    </xf>
    <xf numFmtId="0" fontId="233" fillId="41" borderId="58" xfId="0" applyFont="1" applyFill="1" applyBorder="1" applyAlignment="1">
      <alignment horizontal="left" vertical="center" wrapText="1"/>
    </xf>
    <xf numFmtId="0" fontId="233" fillId="40" borderId="58" xfId="0" applyFont="1" applyFill="1" applyBorder="1" applyAlignment="1">
      <alignment vertical="center" wrapText="1"/>
    </xf>
    <xf numFmtId="0" fontId="233" fillId="41" borderId="58" xfId="0" applyFont="1" applyFill="1" applyBorder="1" applyAlignment="1">
      <alignment vertical="center" wrapText="1"/>
    </xf>
    <xf numFmtId="0" fontId="205" fillId="0" borderId="0" xfId="0" applyFont="1" applyAlignment="1">
      <alignment horizontal="left"/>
    </xf>
    <xf numFmtId="0" fontId="231" fillId="40" borderId="58" xfId="0" applyFont="1" applyFill="1" applyBorder="1" applyAlignment="1">
      <alignment horizontal="left" vertical="center" wrapText="1"/>
    </xf>
    <xf numFmtId="0" fontId="222" fillId="42" borderId="57" xfId="0" applyFont="1" applyFill="1" applyBorder="1" applyAlignment="1">
      <alignment horizontal="center" vertical="center"/>
    </xf>
    <xf numFmtId="0" fontId="222" fillId="42" borderId="0" xfId="0" applyFont="1" applyFill="1" applyBorder="1" applyAlignment="1">
      <alignment horizontal="center" vertical="center"/>
    </xf>
    <xf numFmtId="0" fontId="234" fillId="0" borderId="0" xfId="0" applyFont="1" applyAlignment="1">
      <alignment horizontal="right"/>
    </xf>
    <xf numFmtId="0" fontId="222" fillId="42" borderId="57" xfId="0" applyFont="1" applyFill="1" applyBorder="1" applyAlignment="1">
      <alignment horizontal="center" vertical="center" wrapText="1"/>
    </xf>
    <xf numFmtId="0" fontId="235" fillId="0" borderId="0" xfId="0" applyFont="1" applyAlignment="1">
      <alignment vertical="center"/>
    </xf>
    <xf numFmtId="0" fontId="236" fillId="0" borderId="57" xfId="0" applyFont="1" applyBorder="1" applyAlignment="1">
      <alignment horizontal="left" vertical="center"/>
    </xf>
    <xf numFmtId="0" fontId="236" fillId="0" borderId="57" xfId="0" applyFont="1" applyBorder="1" applyAlignment="1">
      <alignment horizontal="right" vertical="center"/>
    </xf>
    <xf numFmtId="0" fontId="236" fillId="0" borderId="57" xfId="0" applyFont="1" applyBorder="1" applyAlignment="1">
      <alignment horizontal="center" vertical="center"/>
    </xf>
    <xf numFmtId="0" fontId="237" fillId="0" borderId="57" xfId="0" applyFont="1" applyBorder="1" applyAlignment="1">
      <alignment horizontal="justify"/>
    </xf>
    <xf numFmtId="0" fontId="238" fillId="0" borderId="57" xfId="0" applyFont="1" applyBorder="1" applyAlignment="1">
      <alignment horizontal="right" vertical="center" wrapText="1"/>
    </xf>
    <xf numFmtId="0" fontId="237" fillId="0" borderId="57" xfId="0" applyFont="1" applyBorder="1" applyAlignment="1">
      <alignment horizontal="center"/>
    </xf>
    <xf numFmtId="0" fontId="239" fillId="0" borderId="57" xfId="0" applyFont="1" applyBorder="1" applyAlignment="1">
      <alignment horizontal="justify"/>
    </xf>
    <xf numFmtId="0" fontId="239" fillId="0" borderId="57" xfId="0" applyFont="1" applyBorder="1" applyAlignment="1">
      <alignment horizontal="center"/>
    </xf>
    <xf numFmtId="0" fontId="154" fillId="0" borderId="0" xfId="0" applyFont="1" applyAlignment="1">
      <alignment/>
    </xf>
    <xf numFmtId="0" fontId="240" fillId="0" borderId="57" xfId="0" applyFont="1" applyBorder="1" applyAlignment="1">
      <alignment horizontal="justify"/>
    </xf>
    <xf numFmtId="0" fontId="241" fillId="0" borderId="0" xfId="0" applyFont="1" applyAlignment="1">
      <alignment/>
    </xf>
    <xf numFmtId="0" fontId="237" fillId="0" borderId="57" xfId="0" applyFont="1" applyBorder="1" applyAlignment="1">
      <alignment horizontal="right"/>
    </xf>
    <xf numFmtId="0" fontId="222" fillId="42" borderId="57" xfId="0" applyFont="1" applyFill="1" applyBorder="1" applyAlignment="1">
      <alignment horizontal="center"/>
    </xf>
    <xf numFmtId="0" fontId="222" fillId="42" borderId="57" xfId="0" applyFont="1" applyFill="1" applyBorder="1" applyAlignment="1">
      <alignment horizontal="center" vertical="top"/>
    </xf>
    <xf numFmtId="0" fontId="242" fillId="0" borderId="57" xfId="0" applyFont="1" applyBorder="1" applyAlignment="1">
      <alignment horizontal="justify"/>
    </xf>
    <xf numFmtId="0" fontId="242" fillId="0" borderId="57" xfId="0" applyFont="1" applyBorder="1" applyAlignment="1">
      <alignment horizontal="center"/>
    </xf>
    <xf numFmtId="0" fontId="242" fillId="0" borderId="57" xfId="0" applyFont="1" applyBorder="1" applyAlignment="1">
      <alignment horizontal="right"/>
    </xf>
    <xf numFmtId="0" fontId="243" fillId="0" borderId="57" xfId="0" applyFont="1" applyBorder="1" applyAlignment="1">
      <alignment horizontal="justify"/>
    </xf>
    <xf numFmtId="0" fontId="243" fillId="0" borderId="57" xfId="0" applyFont="1" applyBorder="1" applyAlignment="1">
      <alignment horizontal="center"/>
    </xf>
    <xf numFmtId="0" fontId="238" fillId="0" borderId="57" xfId="0" applyFont="1" applyBorder="1" applyAlignment="1">
      <alignment horizontal="left" vertical="center" wrapText="1"/>
    </xf>
    <xf numFmtId="0" fontId="238" fillId="0" borderId="57" xfId="0" applyFont="1" applyBorder="1" applyAlignment="1">
      <alignment horizontal="center" vertical="center" wrapText="1"/>
    </xf>
    <xf numFmtId="0" fontId="242" fillId="0" borderId="57" xfId="0" applyFont="1" applyBorder="1" applyAlignment="1">
      <alignment horizontal="justify" vertical="center"/>
    </xf>
    <xf numFmtId="0" fontId="242" fillId="0" borderId="5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18" fillId="37" borderId="52" xfId="0" applyFont="1" applyFill="1" applyBorder="1" applyAlignment="1">
      <alignment horizontal="left" vertical="center" wrapText="1"/>
    </xf>
    <xf numFmtId="164" fontId="225" fillId="38" borderId="59" xfId="0" applyNumberFormat="1" applyFont="1" applyFill="1" applyBorder="1" applyAlignment="1">
      <alignment horizontal="center" vertical="center" wrapText="1"/>
    </xf>
    <xf numFmtId="0" fontId="218" fillId="37" borderId="52" xfId="0" applyFont="1" applyFill="1" applyBorder="1" applyAlignment="1">
      <alignment horizontal="left" vertical="center" wrapText="1"/>
    </xf>
    <xf numFmtId="0" fontId="244" fillId="0" borderId="0" xfId="0" applyFont="1" applyAlignment="1">
      <alignment/>
    </xf>
    <xf numFmtId="0" fontId="245" fillId="0" borderId="57" xfId="0" applyFont="1" applyBorder="1" applyAlignment="1">
      <alignment horizontal="center"/>
    </xf>
    <xf numFmtId="0" fontId="246" fillId="0" borderId="0" xfId="0" applyFont="1" applyAlignment="1">
      <alignment/>
    </xf>
    <xf numFmtId="0" fontId="247" fillId="0" borderId="57" xfId="0" applyFont="1" applyBorder="1" applyAlignment="1">
      <alignment horizontal="center"/>
    </xf>
    <xf numFmtId="0" fontId="248" fillId="0" borderId="57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34" fillId="0" borderId="57" xfId="0" applyFont="1" applyBorder="1" applyAlignment="1">
      <alignment horizontal="right"/>
    </xf>
    <xf numFmtId="0" fontId="249" fillId="0" borderId="57" xfId="0" applyFont="1" applyBorder="1" applyAlignment="1">
      <alignment horizontal="left"/>
    </xf>
    <xf numFmtId="14" fontId="244" fillId="0" borderId="0" xfId="0" applyNumberFormat="1" applyFont="1" applyAlignment="1">
      <alignment/>
    </xf>
    <xf numFmtId="0" fontId="250" fillId="42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right" vertical="center"/>
    </xf>
    <xf numFmtId="0" fontId="249" fillId="0" borderId="5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49" fillId="0" borderId="57" xfId="0" applyFont="1" applyBorder="1" applyAlignment="1">
      <alignment horizontal="right" vertical="center" wrapText="1"/>
    </xf>
    <xf numFmtId="0" fontId="251" fillId="0" borderId="57" xfId="0" applyFont="1" applyBorder="1" applyAlignment="1">
      <alignment horizontal="left" vertical="center"/>
    </xf>
    <xf numFmtId="0" fontId="242" fillId="0" borderId="0" xfId="0" applyFont="1" applyAlignment="1">
      <alignment vertical="center"/>
    </xf>
    <xf numFmtId="164" fontId="226" fillId="0" borderId="0" xfId="0" applyNumberFormat="1" applyFont="1" applyBorder="1" applyAlignment="1">
      <alignment horizontal="center" vertical="center"/>
    </xf>
    <xf numFmtId="164" fontId="218" fillId="38" borderId="0" xfId="0" applyNumberFormat="1" applyFont="1" applyFill="1" applyBorder="1" applyAlignment="1">
      <alignment horizontal="center" vertical="center"/>
    </xf>
    <xf numFmtId="0" fontId="218" fillId="37" borderId="0" xfId="0" applyFont="1" applyFill="1" applyAlignment="1">
      <alignment horizontal="center" vertical="center"/>
    </xf>
    <xf numFmtId="0" fontId="252" fillId="37" borderId="41" xfId="0" applyFont="1" applyFill="1" applyBorder="1" applyAlignment="1">
      <alignment horizontal="center" vertical="center" wrapText="1"/>
    </xf>
    <xf numFmtId="0" fontId="253" fillId="37" borderId="37" xfId="0" applyFont="1" applyFill="1" applyBorder="1" applyAlignment="1">
      <alignment horizontal="center" vertical="center" wrapText="1"/>
    </xf>
    <xf numFmtId="0" fontId="218" fillId="37" borderId="37" xfId="0" applyFont="1" applyFill="1" applyBorder="1" applyAlignment="1">
      <alignment horizontal="center" vertical="center" wrapText="1"/>
    </xf>
    <xf numFmtId="0" fontId="218" fillId="37" borderId="38" xfId="0" applyFont="1" applyFill="1" applyBorder="1" applyAlignment="1">
      <alignment horizontal="center" vertical="center" wrapText="1"/>
    </xf>
    <xf numFmtId="0" fontId="217" fillId="35" borderId="57" xfId="0" applyFont="1" applyFill="1" applyBorder="1" applyAlignment="1">
      <alignment horizontal="center" vertical="center" wrapText="1"/>
    </xf>
    <xf numFmtId="0" fontId="217" fillId="35" borderId="0" xfId="0" applyFont="1" applyFill="1" applyAlignment="1">
      <alignment horizontal="center" vertical="center"/>
    </xf>
    <xf numFmtId="0" fontId="217" fillId="35" borderId="0" xfId="0" applyFont="1" applyFill="1" applyAlignment="1">
      <alignment horizontal="left" vertical="center"/>
    </xf>
    <xf numFmtId="0" fontId="254" fillId="37" borderId="38" xfId="0" applyFont="1" applyFill="1" applyBorder="1" applyAlignment="1">
      <alignment horizontal="center" vertical="center" wrapText="1"/>
    </xf>
    <xf numFmtId="164" fontId="255" fillId="35" borderId="60" xfId="0" applyNumberFormat="1" applyFont="1" applyFill="1" applyBorder="1" applyAlignment="1">
      <alignment horizontal="center" vertical="center" wrapText="1"/>
    </xf>
    <xf numFmtId="0" fontId="217" fillId="36" borderId="0" xfId="0" applyFont="1" applyFill="1" applyBorder="1" applyAlignment="1">
      <alignment vertical="center"/>
    </xf>
    <xf numFmtId="0" fontId="224" fillId="36" borderId="0" xfId="0" applyFont="1" applyFill="1" applyBorder="1" applyAlignment="1">
      <alignment vertical="center"/>
    </xf>
    <xf numFmtId="0" fontId="224" fillId="35" borderId="0" xfId="0" applyFont="1" applyFill="1" applyAlignment="1">
      <alignment horizontal="center" vertical="center"/>
    </xf>
    <xf numFmtId="0" fontId="224" fillId="35" borderId="0" xfId="0" applyFont="1" applyFill="1" applyAlignment="1">
      <alignment horizontal="left" vertical="center"/>
    </xf>
    <xf numFmtId="0" fontId="224" fillId="0" borderId="0" xfId="0" applyFont="1" applyAlignment="1">
      <alignment horizontal="center" vertical="center"/>
    </xf>
    <xf numFmtId="164" fontId="256" fillId="0" borderId="37" xfId="0" applyNumberFormat="1" applyFont="1" applyBorder="1" applyAlignment="1">
      <alignment horizontal="center" vertical="center"/>
    </xf>
    <xf numFmtId="164" fontId="255" fillId="0" borderId="37" xfId="0" applyNumberFormat="1" applyFont="1" applyBorder="1" applyAlignment="1">
      <alignment horizontal="center" vertical="center"/>
    </xf>
    <xf numFmtId="0" fontId="217" fillId="36" borderId="0" xfId="0" applyFont="1" applyFill="1" applyAlignment="1">
      <alignment vertical="center"/>
    </xf>
    <xf numFmtId="0" fontId="224" fillId="36" borderId="0" xfId="0" applyFont="1" applyFill="1" applyAlignment="1">
      <alignment horizontal="center" vertical="center"/>
    </xf>
    <xf numFmtId="0" fontId="257" fillId="36" borderId="0" xfId="0" applyFont="1" applyFill="1" applyAlignment="1">
      <alignment vertical="center" wrapText="1"/>
    </xf>
    <xf numFmtId="0" fontId="217" fillId="36" borderId="0" xfId="0" applyFont="1" applyFill="1" applyAlignment="1">
      <alignment vertical="center" wrapText="1"/>
    </xf>
    <xf numFmtId="0" fontId="258" fillId="36" borderId="0" xfId="0" applyFont="1" applyFill="1" applyAlignment="1">
      <alignment vertical="center"/>
    </xf>
    <xf numFmtId="0" fontId="259" fillId="36" borderId="0" xfId="0" applyFont="1" applyFill="1" applyAlignment="1">
      <alignment horizontal="center" vertical="center"/>
    </xf>
    <xf numFmtId="0" fontId="258" fillId="36" borderId="0" xfId="0" applyFont="1" applyFill="1" applyAlignment="1">
      <alignment vertical="center" wrapText="1"/>
    </xf>
    <xf numFmtId="0" fontId="258" fillId="35" borderId="0" xfId="0" applyFont="1" applyFill="1" applyAlignment="1">
      <alignment horizontal="center" vertical="center"/>
    </xf>
    <xf numFmtId="0" fontId="258" fillId="35" borderId="0" xfId="0" applyFont="1" applyFill="1" applyAlignment="1">
      <alignment horizontal="left" vertical="center"/>
    </xf>
    <xf numFmtId="0" fontId="258" fillId="36" borderId="0" xfId="0" applyFont="1" applyFill="1" applyBorder="1" applyAlignment="1">
      <alignment vertical="center"/>
    </xf>
    <xf numFmtId="164" fontId="259" fillId="0" borderId="37" xfId="0" applyNumberFormat="1" applyFont="1" applyBorder="1" applyAlignment="1">
      <alignment horizontal="center" vertical="center"/>
    </xf>
    <xf numFmtId="0" fontId="258" fillId="35" borderId="57" xfId="0" applyFont="1" applyFill="1" applyBorder="1" applyAlignment="1">
      <alignment horizontal="center" vertical="center"/>
    </xf>
    <xf numFmtId="0" fontId="258" fillId="0" borderId="57" xfId="0" applyFont="1" applyBorder="1" applyAlignment="1">
      <alignment horizontal="center" vertical="center"/>
    </xf>
    <xf numFmtId="0" fontId="259" fillId="0" borderId="57" xfId="0" applyFont="1" applyBorder="1" applyAlignment="1">
      <alignment horizontal="center" vertical="center"/>
    </xf>
    <xf numFmtId="0" fontId="258" fillId="0" borderId="0" xfId="0" applyFont="1" applyAlignment="1">
      <alignment horizontal="center" vertical="center"/>
    </xf>
    <xf numFmtId="0" fontId="258" fillId="0" borderId="0" xfId="0" applyFont="1" applyAlignment="1">
      <alignment vertical="center"/>
    </xf>
    <xf numFmtId="49" fontId="253" fillId="0" borderId="37" xfId="0" applyNumberFormat="1" applyFont="1" applyBorder="1" applyAlignment="1">
      <alignment horizontal="center" vertical="center"/>
    </xf>
    <xf numFmtId="164" fontId="260" fillId="0" borderId="37" xfId="0" applyNumberFormat="1" applyFont="1" applyBorder="1" applyAlignment="1">
      <alignment horizontal="center" vertical="center"/>
    </xf>
    <xf numFmtId="164" fontId="261" fillId="0" borderId="37" xfId="0" applyNumberFormat="1" applyFont="1" applyBorder="1" applyAlignment="1">
      <alignment horizontal="center" vertical="center"/>
    </xf>
    <xf numFmtId="0" fontId="217" fillId="35" borderId="57" xfId="0" applyFont="1" applyFill="1" applyBorder="1" applyAlignment="1">
      <alignment horizontal="center" vertical="center"/>
    </xf>
    <xf numFmtId="0" fontId="217" fillId="0" borderId="57" xfId="0" applyFont="1" applyBorder="1" applyAlignment="1">
      <alignment horizontal="center" vertical="center"/>
    </xf>
    <xf numFmtId="0" fontId="224" fillId="0" borderId="57" xfId="0" applyFont="1" applyBorder="1" applyAlignment="1">
      <alignment horizontal="center" vertical="center"/>
    </xf>
    <xf numFmtId="0" fontId="260" fillId="37" borderId="37" xfId="0" applyFont="1" applyFill="1" applyBorder="1" applyAlignment="1">
      <alignment horizontal="center" vertical="center" wrapText="1"/>
    </xf>
    <xf numFmtId="0" fontId="261" fillId="37" borderId="37" xfId="0" applyFont="1" applyFill="1" applyBorder="1" applyAlignment="1">
      <alignment horizontal="center" vertical="center" wrapText="1"/>
    </xf>
    <xf numFmtId="165" fontId="253" fillId="0" borderId="37" xfId="0" applyNumberFormat="1" applyFont="1" applyBorder="1" applyAlignment="1">
      <alignment horizontal="center" vertical="center"/>
    </xf>
    <xf numFmtId="165" fontId="218" fillId="37" borderId="37" xfId="0" applyNumberFormat="1" applyFont="1" applyFill="1" applyBorder="1" applyAlignment="1">
      <alignment horizontal="center" vertical="center" wrapText="1"/>
    </xf>
    <xf numFmtId="165" fontId="261" fillId="37" borderId="37" xfId="0" applyNumberFormat="1" applyFont="1" applyFill="1" applyBorder="1" applyAlignment="1">
      <alignment horizontal="center" vertical="center" wrapText="1"/>
    </xf>
    <xf numFmtId="0" fontId="83" fillId="0" borderId="44" xfId="0" applyFont="1" applyBorder="1" applyAlignment="1">
      <alignment horizontal="center" vertical="center" wrapText="1"/>
    </xf>
    <xf numFmtId="165" fontId="253" fillId="37" borderId="37" xfId="0" applyNumberFormat="1" applyFont="1" applyFill="1" applyBorder="1" applyAlignment="1">
      <alignment horizontal="center" vertical="center" wrapText="1"/>
    </xf>
    <xf numFmtId="0" fontId="83" fillId="0" borderId="52" xfId="0" applyFont="1" applyBorder="1" applyAlignment="1">
      <alignment horizontal="center" vertical="center" wrapText="1"/>
    </xf>
    <xf numFmtId="164" fontId="253" fillId="0" borderId="54" xfId="0" applyNumberFormat="1" applyFont="1" applyBorder="1" applyAlignment="1">
      <alignment horizontal="center" vertical="center"/>
    </xf>
    <xf numFmtId="49" fontId="224" fillId="0" borderId="57" xfId="0" applyNumberFormat="1" applyFont="1" applyBorder="1" applyAlignment="1">
      <alignment horizontal="center" vertical="center"/>
    </xf>
    <xf numFmtId="49" fontId="218" fillId="37" borderId="37" xfId="0" applyNumberFormat="1" applyFont="1" applyFill="1" applyBorder="1" applyAlignment="1">
      <alignment horizontal="center" vertical="center" wrapText="1"/>
    </xf>
    <xf numFmtId="49" fontId="261" fillId="37" borderId="37" xfId="0" applyNumberFormat="1" applyFont="1" applyFill="1" applyBorder="1" applyAlignment="1">
      <alignment horizontal="center" vertical="center" wrapText="1"/>
    </xf>
    <xf numFmtId="0" fontId="218" fillId="37" borderId="41" xfId="0" applyFont="1" applyFill="1" applyBorder="1" applyAlignment="1">
      <alignment horizontal="center" vertical="center" wrapText="1"/>
    </xf>
    <xf numFmtId="164" fontId="224" fillId="0" borderId="37" xfId="0" applyNumberFormat="1" applyFont="1" applyBorder="1" applyAlignment="1">
      <alignment horizontal="center" vertical="center" wrapText="1"/>
    </xf>
    <xf numFmtId="49" fontId="253" fillId="0" borderId="50" xfId="0" applyNumberFormat="1" applyFont="1" applyBorder="1" applyAlignment="1">
      <alignment horizontal="center" vertical="center"/>
    </xf>
    <xf numFmtId="164" fontId="224" fillId="0" borderId="50" xfId="0" applyNumberFormat="1" applyFont="1" applyBorder="1" applyAlignment="1">
      <alignment horizontal="center" vertical="center" wrapText="1"/>
    </xf>
    <xf numFmtId="49" fontId="218" fillId="39" borderId="0" xfId="0" applyNumberFormat="1" applyFont="1" applyFill="1" applyBorder="1" applyAlignment="1">
      <alignment horizontal="right" vertical="center"/>
    </xf>
    <xf numFmtId="0" fontId="218" fillId="39" borderId="0" xfId="49" applyNumberFormat="1" applyFont="1" applyFill="1" applyBorder="1" applyAlignment="1" applyProtection="1" quotePrefix="1">
      <alignment horizontal="left" vertical="center" readingOrder="2"/>
      <protection hidden="1" locked="0"/>
    </xf>
    <xf numFmtId="164" fontId="218" fillId="39" borderId="0" xfId="0" applyNumberFormat="1" applyFont="1" applyFill="1" applyBorder="1" applyAlignment="1">
      <alignment horizontal="center" vertical="center"/>
    </xf>
    <xf numFmtId="164" fontId="252" fillId="35" borderId="0" xfId="0" applyNumberFormat="1" applyFont="1" applyFill="1" applyBorder="1" applyAlignment="1">
      <alignment horizontal="center" vertical="center"/>
    </xf>
    <xf numFmtId="0" fontId="262" fillId="35" borderId="0" xfId="0" applyFont="1" applyFill="1" applyAlignment="1">
      <alignment horizontal="center" vertical="center"/>
    </xf>
    <xf numFmtId="0" fontId="262" fillId="35" borderId="0" xfId="0" applyFont="1" applyFill="1" applyAlignment="1">
      <alignment horizontal="left" vertical="center"/>
    </xf>
    <xf numFmtId="164" fontId="253" fillId="0" borderId="0" xfId="0" applyNumberFormat="1" applyFont="1" applyBorder="1" applyAlignment="1">
      <alignment horizontal="center" vertical="center"/>
    </xf>
    <xf numFmtId="164" fontId="263" fillId="0" borderId="37" xfId="0" applyNumberFormat="1" applyFont="1" applyBorder="1" applyAlignment="1">
      <alignment horizontal="center" vertical="center"/>
    </xf>
    <xf numFmtId="164" fontId="260" fillId="35" borderId="54" xfId="0" applyNumberFormat="1" applyFont="1" applyFill="1" applyBorder="1" applyAlignment="1">
      <alignment horizontal="center" vertical="center" wrapText="1"/>
    </xf>
    <xf numFmtId="164" fontId="260" fillId="35" borderId="61" xfId="0" applyNumberFormat="1" applyFont="1" applyFill="1" applyBorder="1" applyAlignment="1">
      <alignment horizontal="center" vertical="center" wrapText="1"/>
    </xf>
    <xf numFmtId="164" fontId="263" fillId="0" borderId="50" xfId="0" applyNumberFormat="1" applyFont="1" applyBorder="1" applyAlignment="1">
      <alignment horizontal="center" vertical="center"/>
    </xf>
    <xf numFmtId="164" fontId="218" fillId="38" borderId="0" xfId="0" applyNumberFormat="1" applyFont="1" applyFill="1" applyBorder="1" applyAlignment="1">
      <alignment horizontal="left" vertical="center" wrapText="1"/>
    </xf>
    <xf numFmtId="164" fontId="218" fillId="38" borderId="0" xfId="0" applyNumberFormat="1" applyFont="1" applyFill="1" applyBorder="1" applyAlignment="1">
      <alignment vertical="center" wrapText="1"/>
    </xf>
    <xf numFmtId="0" fontId="254" fillId="37" borderId="49" xfId="0" applyFont="1" applyFill="1" applyBorder="1" applyAlignment="1">
      <alignment horizontal="center" vertical="center" wrapText="1"/>
    </xf>
    <xf numFmtId="0" fontId="254" fillId="37" borderId="54" xfId="0" applyFont="1" applyFill="1" applyBorder="1" applyAlignment="1">
      <alignment horizontal="center" vertical="center" wrapText="1"/>
    </xf>
    <xf numFmtId="0" fontId="254" fillId="37" borderId="0" xfId="0" applyFont="1" applyFill="1" applyBorder="1" applyAlignment="1">
      <alignment horizontal="center" vertical="center" wrapText="1"/>
    </xf>
    <xf numFmtId="0" fontId="224" fillId="0" borderId="62" xfId="0" applyFont="1" applyBorder="1" applyAlignment="1">
      <alignment horizontal="left" vertical="center" wrapText="1"/>
    </xf>
    <xf numFmtId="164" fontId="263" fillId="35" borderId="54" xfId="0" applyNumberFormat="1" applyFont="1" applyFill="1" applyBorder="1" applyAlignment="1">
      <alignment horizontal="center" vertical="center" wrapText="1"/>
    </xf>
    <xf numFmtId="164" fontId="218" fillId="39" borderId="54" xfId="0" applyNumberFormat="1" applyFont="1" applyFill="1" applyBorder="1" applyAlignment="1">
      <alignment horizontal="center" vertical="center"/>
    </xf>
    <xf numFmtId="0" fontId="264" fillId="35" borderId="0" xfId="0" applyFont="1" applyFill="1" applyAlignment="1">
      <alignment horizontal="center" vertical="center"/>
    </xf>
    <xf numFmtId="164" fontId="218" fillId="38" borderId="63" xfId="0" applyNumberFormat="1" applyFont="1" applyFill="1" applyBorder="1" applyAlignment="1">
      <alignment vertical="center" wrapText="1"/>
    </xf>
    <xf numFmtId="0" fontId="265" fillId="36" borderId="0" xfId="0" applyFont="1" applyFill="1" applyBorder="1" applyAlignment="1">
      <alignment vertical="center"/>
    </xf>
    <xf numFmtId="0" fontId="265" fillId="35" borderId="0" xfId="0" applyFont="1" applyFill="1" applyAlignment="1">
      <alignment horizontal="center" vertical="center"/>
    </xf>
    <xf numFmtId="0" fontId="265" fillId="35" borderId="0" xfId="0" applyFont="1" applyFill="1" applyAlignment="1">
      <alignment horizontal="left" vertical="center"/>
    </xf>
    <xf numFmtId="0" fontId="265" fillId="0" borderId="0" xfId="0" applyFont="1" applyAlignment="1">
      <alignment vertical="center"/>
    </xf>
    <xf numFmtId="0" fontId="265" fillId="0" borderId="0" xfId="0" applyFont="1" applyAlignment="1">
      <alignment horizontal="center" vertical="center"/>
    </xf>
    <xf numFmtId="164" fontId="253" fillId="0" borderId="37" xfId="0" applyNumberFormat="1" applyFont="1" applyBorder="1" applyAlignment="1">
      <alignment horizontal="center" vertical="center"/>
    </xf>
    <xf numFmtId="0" fontId="262" fillId="36" borderId="0" xfId="0" applyFont="1" applyFill="1" applyBorder="1" applyAlignment="1">
      <alignment vertical="center"/>
    </xf>
    <xf numFmtId="0" fontId="262" fillId="0" borderId="0" xfId="0" applyFont="1" applyAlignment="1">
      <alignment vertical="center"/>
    </xf>
    <xf numFmtId="0" fontId="262" fillId="0" borderId="0" xfId="0" applyFont="1" applyAlignment="1">
      <alignment horizontal="center" vertical="center"/>
    </xf>
    <xf numFmtId="0" fontId="217" fillId="35" borderId="0" xfId="0" applyFont="1" applyFill="1" applyAlignment="1">
      <alignment vertical="center"/>
    </xf>
    <xf numFmtId="0" fontId="257" fillId="0" borderId="0" xfId="0" applyFont="1" applyAlignment="1">
      <alignment vertical="center" wrapText="1"/>
    </xf>
    <xf numFmtId="0" fontId="254" fillId="0" borderId="0" xfId="0" applyFont="1" applyAlignment="1">
      <alignment/>
    </xf>
    <xf numFmtId="0" fontId="218" fillId="0" borderId="0" xfId="0" applyFont="1" applyAlignment="1">
      <alignment/>
    </xf>
    <xf numFmtId="0" fontId="213" fillId="0" borderId="0" xfId="0" applyFont="1" applyAlignment="1">
      <alignment/>
    </xf>
    <xf numFmtId="0" fontId="266" fillId="0" borderId="52" xfId="0" applyFont="1" applyBorder="1" applyAlignment="1">
      <alignment vertical="center" wrapText="1"/>
    </xf>
    <xf numFmtId="164" fontId="225" fillId="38" borderId="64" xfId="0" applyNumberFormat="1" applyFont="1" applyFill="1" applyBorder="1" applyAlignment="1">
      <alignment vertical="center" wrapText="1"/>
    </xf>
    <xf numFmtId="0" fontId="218" fillId="37" borderId="65" xfId="0" applyFont="1" applyFill="1" applyBorder="1" applyAlignment="1">
      <alignment vertical="center" wrapText="1"/>
    </xf>
    <xf numFmtId="0" fontId="224" fillId="0" borderId="66" xfId="0" applyFont="1" applyBorder="1" applyAlignment="1">
      <alignment vertical="center" wrapText="1"/>
    </xf>
    <xf numFmtId="0" fontId="263" fillId="0" borderId="0" xfId="0" applyFont="1" applyAlignment="1">
      <alignment/>
    </xf>
    <xf numFmtId="0" fontId="261" fillId="0" borderId="52" xfId="0" applyFont="1" applyBorder="1" applyAlignment="1">
      <alignment horizontal="center" vertical="center" wrapText="1"/>
    </xf>
    <xf numFmtId="0" fontId="267" fillId="37" borderId="49" xfId="0" applyFont="1" applyFill="1" applyBorder="1" applyAlignment="1">
      <alignment horizontal="center" vertical="center" wrapText="1"/>
    </xf>
    <xf numFmtId="0" fontId="261" fillId="0" borderId="0" xfId="0" applyFont="1" applyAlignment="1">
      <alignment horizontal="left" vertical="center"/>
    </xf>
    <xf numFmtId="0" fontId="268" fillId="0" borderId="41" xfId="0" applyFont="1" applyBorder="1" applyAlignment="1">
      <alignment horizontal="left" vertical="center" wrapText="1"/>
    </xf>
    <xf numFmtId="0" fontId="83" fillId="0" borderId="52" xfId="0" applyFont="1" applyBorder="1" applyAlignment="1">
      <alignment horizontal="left" vertical="center" wrapText="1"/>
    </xf>
    <xf numFmtId="0" fontId="83" fillId="0" borderId="41" xfId="0" applyFont="1" applyBorder="1" applyAlignment="1">
      <alignment horizontal="left" vertical="center" wrapText="1"/>
    </xf>
    <xf numFmtId="0" fontId="260" fillId="0" borderId="41" xfId="0" applyFont="1" applyBorder="1" applyAlignment="1">
      <alignment horizontal="left" vertical="center" wrapText="1"/>
    </xf>
    <xf numFmtId="0" fontId="218" fillId="37" borderId="67" xfId="0" applyFont="1" applyFill="1" applyBorder="1" applyAlignment="1">
      <alignment horizontal="left" vertical="center" wrapText="1"/>
    </xf>
    <xf numFmtId="0" fontId="263" fillId="0" borderId="63" xfId="0" applyFont="1" applyBorder="1" applyAlignment="1">
      <alignment horizontal="left" vertical="center" wrapText="1"/>
    </xf>
    <xf numFmtId="164" fontId="218" fillId="38" borderId="0" xfId="0" applyNumberFormat="1" applyFont="1" applyFill="1" applyBorder="1" applyAlignment="1">
      <alignment horizontal="right" vertical="center"/>
    </xf>
    <xf numFmtId="0" fontId="268" fillId="0" borderId="52" xfId="0" applyFont="1" applyBorder="1" applyAlignment="1">
      <alignment horizontal="left" vertical="center" wrapText="1"/>
    </xf>
    <xf numFmtId="0" fontId="218" fillId="39" borderId="0" xfId="49" applyNumberFormat="1" applyFont="1" applyFill="1" applyBorder="1" applyAlignment="1" applyProtection="1">
      <alignment horizontal="right" vertical="center" readingOrder="2"/>
      <protection hidden="1" locked="0"/>
    </xf>
    <xf numFmtId="0" fontId="268" fillId="0" borderId="63" xfId="0" applyFont="1" applyBorder="1" applyAlignment="1">
      <alignment horizontal="left" vertical="center" wrapText="1"/>
    </xf>
    <xf numFmtId="0" fontId="268" fillId="0" borderId="68" xfId="0" applyFont="1" applyBorder="1" applyAlignment="1">
      <alignment horizontal="left" vertical="center" wrapText="1"/>
    </xf>
    <xf numFmtId="0" fontId="218" fillId="37" borderId="52" xfId="0" applyFont="1" applyFill="1" applyBorder="1" applyAlignment="1">
      <alignment horizontal="left" vertical="center" wrapText="1"/>
    </xf>
    <xf numFmtId="0" fontId="224" fillId="0" borderId="52" xfId="0" applyFont="1" applyBorder="1" applyAlignment="1">
      <alignment horizontal="left" vertical="center" wrapText="1"/>
    </xf>
    <xf numFmtId="164" fontId="260" fillId="35" borderId="0" xfId="0" applyNumberFormat="1" applyFont="1" applyFill="1" applyBorder="1" applyAlignment="1">
      <alignment horizontal="right" vertical="center" wrapText="1"/>
    </xf>
    <xf numFmtId="0" fontId="218" fillId="37" borderId="52" xfId="0" applyFont="1" applyFill="1" applyBorder="1" applyAlignment="1">
      <alignment vertical="center" wrapText="1"/>
    </xf>
    <xf numFmtId="0" fontId="224" fillId="0" borderId="41" xfId="0" applyFont="1" applyBorder="1" applyAlignment="1">
      <alignment horizontal="left" vertical="center" wrapText="1"/>
    </xf>
    <xf numFmtId="0" fontId="259" fillId="0" borderId="41" xfId="0" applyFont="1" applyBorder="1" applyAlignment="1">
      <alignment horizontal="left" vertical="center" wrapText="1"/>
    </xf>
    <xf numFmtId="0" fontId="253" fillId="0" borderId="41" xfId="0" applyFont="1" applyBorder="1" applyAlignment="1">
      <alignment horizontal="left" vertical="center" wrapText="1"/>
    </xf>
    <xf numFmtId="0" fontId="263" fillId="0" borderId="41" xfId="0" applyFont="1" applyBorder="1" applyAlignment="1">
      <alignment horizontal="left" vertical="center" wrapText="1"/>
    </xf>
    <xf numFmtId="0" fontId="254" fillId="37" borderId="45" xfId="0" applyFont="1" applyFill="1" applyBorder="1" applyAlignment="1">
      <alignment horizontal="center" vertical="center" wrapText="1"/>
    </xf>
    <xf numFmtId="164" fontId="267" fillId="37" borderId="49" xfId="0" applyNumberFormat="1" applyFont="1" applyFill="1" applyBorder="1" applyAlignment="1">
      <alignment horizontal="center" vertical="center" wrapText="1"/>
    </xf>
    <xf numFmtId="164" fontId="261" fillId="0" borderId="0" xfId="0" applyNumberFormat="1" applyFont="1" applyBorder="1" applyAlignment="1">
      <alignment horizontal="center" vertical="center"/>
    </xf>
    <xf numFmtId="164" fontId="261" fillId="0" borderId="52" xfId="0" applyNumberFormat="1" applyFont="1" applyBorder="1" applyAlignment="1">
      <alignment horizontal="center" vertical="center" wrapText="1"/>
    </xf>
    <xf numFmtId="0" fontId="218" fillId="37" borderId="0" xfId="0" applyFont="1" applyFill="1" applyBorder="1" applyAlignment="1">
      <alignment horizontal="center" vertical="center" wrapText="1"/>
    </xf>
    <xf numFmtId="0" fontId="218" fillId="38" borderId="0" xfId="0" applyFont="1" applyFill="1" applyBorder="1" applyAlignment="1">
      <alignment horizontal="center" vertical="center" wrapText="1"/>
    </xf>
    <xf numFmtId="164" fontId="255" fillId="35" borderId="0" xfId="0" applyNumberFormat="1" applyFont="1" applyFill="1" applyBorder="1" applyAlignment="1">
      <alignment horizontal="center" vertical="center" wrapText="1"/>
    </xf>
    <xf numFmtId="164" fontId="255" fillId="0" borderId="0" xfId="0" applyNumberFormat="1" applyFont="1" applyBorder="1" applyAlignment="1">
      <alignment horizontal="center" vertical="center"/>
    </xf>
    <xf numFmtId="164" fontId="256" fillId="0" borderId="0" xfId="0" applyNumberFormat="1" applyFont="1" applyBorder="1" applyAlignment="1">
      <alignment horizontal="center" vertical="center"/>
    </xf>
    <xf numFmtId="164" fontId="259" fillId="0" borderId="0" xfId="0" applyNumberFormat="1" applyFont="1" applyBorder="1" applyAlignment="1">
      <alignment horizontal="center" vertical="center"/>
    </xf>
    <xf numFmtId="0" fontId="261" fillId="37" borderId="0" xfId="0" applyFont="1" applyFill="1" applyBorder="1" applyAlignment="1">
      <alignment horizontal="center" vertical="center" wrapText="1"/>
    </xf>
    <xf numFmtId="165" fontId="261" fillId="37" borderId="0" xfId="0" applyNumberFormat="1" applyFont="1" applyFill="1" applyBorder="1" applyAlignment="1">
      <alignment horizontal="center" vertical="center" wrapText="1"/>
    </xf>
    <xf numFmtId="0" fontId="261" fillId="0" borderId="0" xfId="0" applyFont="1" applyBorder="1" applyAlignment="1">
      <alignment horizontal="center" vertical="center" wrapText="1"/>
    </xf>
    <xf numFmtId="164" fontId="218" fillId="38" borderId="0" xfId="0" applyNumberFormat="1" applyFont="1" applyFill="1" applyBorder="1" applyAlignment="1">
      <alignment horizontal="center" vertical="center" wrapText="1"/>
    </xf>
    <xf numFmtId="49" fontId="261" fillId="37" borderId="0" xfId="0" applyNumberFormat="1" applyFont="1" applyFill="1" applyBorder="1" applyAlignment="1">
      <alignment horizontal="center" vertical="center" wrapText="1"/>
    </xf>
    <xf numFmtId="164" fontId="224" fillId="0" borderId="0" xfId="0" applyNumberFormat="1" applyFont="1" applyBorder="1" applyAlignment="1">
      <alignment horizontal="center" vertical="center" wrapText="1"/>
    </xf>
    <xf numFmtId="164" fontId="261" fillId="0" borderId="0" xfId="0" applyNumberFormat="1" applyFont="1" applyBorder="1" applyAlignment="1">
      <alignment horizontal="center" vertical="center" wrapText="1"/>
    </xf>
    <xf numFmtId="164" fontId="263" fillId="0" borderId="0" xfId="0" applyNumberFormat="1" applyFont="1" applyBorder="1" applyAlignment="1">
      <alignment horizontal="center" vertical="center"/>
    </xf>
    <xf numFmtId="164" fontId="260" fillId="35" borderId="0" xfId="0" applyNumberFormat="1" applyFont="1" applyFill="1" applyBorder="1" applyAlignment="1">
      <alignment horizontal="center" vertical="center" wrapText="1"/>
    </xf>
    <xf numFmtId="164" fontId="263" fillId="35" borderId="0" xfId="0" applyNumberFormat="1" applyFont="1" applyFill="1" applyBorder="1" applyAlignment="1">
      <alignment horizontal="center" vertical="center" wrapText="1"/>
    </xf>
    <xf numFmtId="164" fontId="267" fillId="37" borderId="0" xfId="0" applyNumberFormat="1" applyFont="1" applyFill="1" applyBorder="1" applyAlignment="1">
      <alignment horizontal="center" vertical="center" wrapText="1"/>
    </xf>
    <xf numFmtId="0" fontId="218" fillId="37" borderId="0" xfId="0" applyFont="1" applyFill="1" applyBorder="1" applyAlignment="1">
      <alignment horizontal="left" vertical="center" wrapText="1"/>
    </xf>
    <xf numFmtId="164" fontId="218" fillId="38" borderId="0" xfId="0" applyNumberFormat="1" applyFont="1" applyFill="1" applyBorder="1" applyAlignment="1">
      <alignment horizontal="right" vertical="center" wrapText="1"/>
    </xf>
    <xf numFmtId="0" fontId="269" fillId="37" borderId="52" xfId="0" applyFont="1" applyFill="1" applyBorder="1" applyAlignment="1">
      <alignment horizontal="left" vertical="center" wrapText="1"/>
    </xf>
    <xf numFmtId="0" fontId="270" fillId="0" borderId="52" xfId="0" applyFont="1" applyBorder="1" applyAlignment="1">
      <alignment horizontal="left" vertical="center" wrapText="1"/>
    </xf>
    <xf numFmtId="0" fontId="224" fillId="0" borderId="69" xfId="0" applyFont="1" applyBorder="1" applyAlignment="1">
      <alignment horizontal="left" vertical="center" wrapText="1"/>
    </xf>
    <xf numFmtId="0" fontId="263" fillId="0" borderId="69" xfId="0" applyFont="1" applyBorder="1" applyAlignment="1">
      <alignment horizontal="left" vertical="center" wrapText="1"/>
    </xf>
    <xf numFmtId="0" fontId="218" fillId="37" borderId="69" xfId="0" applyFont="1" applyFill="1" applyBorder="1" applyAlignment="1">
      <alignment horizontal="left" vertical="center" wrapText="1"/>
    </xf>
    <xf numFmtId="3" fontId="218" fillId="38" borderId="70" xfId="0" applyNumberFormat="1" applyFont="1" applyFill="1" applyBorder="1" applyAlignment="1">
      <alignment horizontal="center" vertical="center" wrapText="1"/>
    </xf>
    <xf numFmtId="3" fontId="218" fillId="38" borderId="54" xfId="0" applyNumberFormat="1" applyFont="1" applyFill="1" applyBorder="1" applyAlignment="1">
      <alignment horizontal="center" vertical="center"/>
    </xf>
    <xf numFmtId="0" fontId="218" fillId="37" borderId="52" xfId="0" applyFont="1" applyFill="1" applyBorder="1" applyAlignment="1">
      <alignment vertical="center" wrapText="1"/>
    </xf>
    <xf numFmtId="0" fontId="224" fillId="0" borderId="62" xfId="0" applyFont="1" applyBorder="1" applyAlignment="1">
      <alignment horizontal="left" vertical="center" wrapText="1"/>
    </xf>
    <xf numFmtId="0" fontId="268" fillId="0" borderId="41" xfId="0" applyFont="1" applyBorder="1" applyAlignment="1">
      <alignment horizontal="left" vertical="center" wrapText="1"/>
    </xf>
    <xf numFmtId="0" fontId="83" fillId="0" borderId="52" xfId="0" applyFont="1" applyBorder="1" applyAlignment="1">
      <alignment horizontal="left" vertical="center" wrapText="1"/>
    </xf>
    <xf numFmtId="0" fontId="83" fillId="0" borderId="41" xfId="0" applyFont="1" applyBorder="1" applyAlignment="1">
      <alignment horizontal="left" vertical="center" wrapText="1"/>
    </xf>
    <xf numFmtId="0" fontId="218" fillId="37" borderId="41" xfId="0" applyFont="1" applyFill="1" applyBorder="1" applyAlignment="1">
      <alignment horizontal="center" vertical="center" wrapText="1"/>
    </xf>
    <xf numFmtId="0" fontId="260" fillId="0" borderId="41" xfId="0" applyFont="1" applyBorder="1" applyAlignment="1">
      <alignment horizontal="left" vertical="center" wrapText="1"/>
    </xf>
    <xf numFmtId="0" fontId="218" fillId="37" borderId="67" xfId="0" applyFont="1" applyFill="1" applyBorder="1" applyAlignment="1">
      <alignment horizontal="left" vertical="center" wrapText="1"/>
    </xf>
    <xf numFmtId="0" fontId="263" fillId="0" borderId="63" xfId="0" applyFont="1" applyBorder="1" applyAlignment="1">
      <alignment horizontal="left" vertical="center" wrapText="1"/>
    </xf>
    <xf numFmtId="0" fontId="268" fillId="0" borderId="52" xfId="0" applyFont="1" applyBorder="1" applyAlignment="1">
      <alignment horizontal="left" vertical="center" wrapText="1"/>
    </xf>
    <xf numFmtId="0" fontId="218" fillId="39" borderId="0" xfId="49" applyNumberFormat="1" applyFont="1" applyFill="1" applyBorder="1" applyAlignment="1" applyProtection="1">
      <alignment horizontal="right" vertical="center" readingOrder="2"/>
      <protection hidden="1" locked="0"/>
    </xf>
    <xf numFmtId="0" fontId="268" fillId="0" borderId="63" xfId="0" applyFont="1" applyBorder="1" applyAlignment="1">
      <alignment horizontal="left" vertical="center" wrapText="1"/>
    </xf>
    <xf numFmtId="0" fontId="268" fillId="0" borderId="68" xfId="0" applyFont="1" applyBorder="1" applyAlignment="1">
      <alignment horizontal="left" vertical="center" wrapText="1"/>
    </xf>
    <xf numFmtId="0" fontId="218" fillId="37" borderId="52" xfId="0" applyFont="1" applyFill="1" applyBorder="1" applyAlignment="1">
      <alignment horizontal="left" vertical="center" wrapText="1"/>
    </xf>
    <xf numFmtId="0" fontId="224" fillId="0" borderId="52" xfId="0" applyFont="1" applyBorder="1" applyAlignment="1">
      <alignment horizontal="left" vertical="center" wrapText="1"/>
    </xf>
    <xf numFmtId="164" fontId="260" fillId="35" borderId="0" xfId="0" applyNumberFormat="1" applyFont="1" applyFill="1" applyBorder="1" applyAlignment="1">
      <alignment horizontal="right" vertical="center" wrapText="1"/>
    </xf>
    <xf numFmtId="164" fontId="218" fillId="38" borderId="0" xfId="0" applyNumberFormat="1" applyFont="1" applyFill="1" applyBorder="1" applyAlignment="1">
      <alignment horizontal="left" vertical="center" wrapText="1"/>
    </xf>
    <xf numFmtId="164" fontId="218" fillId="38" borderId="0" xfId="0" applyNumberFormat="1" applyFont="1" applyFill="1" applyBorder="1" applyAlignment="1">
      <alignment horizontal="right" vertical="center"/>
    </xf>
    <xf numFmtId="0" fontId="224" fillId="0" borderId="41" xfId="0" applyFont="1" applyBorder="1" applyAlignment="1">
      <alignment horizontal="left" vertical="center" wrapText="1"/>
    </xf>
    <xf numFmtId="3" fontId="218" fillId="38" borderId="70" xfId="0" applyNumberFormat="1" applyFont="1" applyFill="1" applyBorder="1" applyAlignment="1">
      <alignment horizontal="center" vertical="center" wrapText="1"/>
    </xf>
    <xf numFmtId="0" fontId="259" fillId="0" borderId="41" xfId="0" applyFont="1" applyBorder="1" applyAlignment="1">
      <alignment horizontal="left" vertical="center" wrapText="1"/>
    </xf>
    <xf numFmtId="0" fontId="253" fillId="0" borderId="41" xfId="0" applyFont="1" applyBorder="1" applyAlignment="1">
      <alignment horizontal="left" vertical="center" wrapText="1"/>
    </xf>
    <xf numFmtId="0" fontId="263" fillId="0" borderId="41" xfId="0" applyFont="1" applyBorder="1" applyAlignment="1">
      <alignment horizontal="left" vertical="center" wrapText="1"/>
    </xf>
    <xf numFmtId="0" fontId="254" fillId="37" borderId="45" xfId="0" applyFont="1" applyFill="1" applyBorder="1" applyAlignment="1">
      <alignment horizontal="center" vertical="center" wrapText="1"/>
    </xf>
    <xf numFmtId="0" fontId="271" fillId="37" borderId="71" xfId="0" applyFont="1" applyFill="1" applyBorder="1" applyAlignment="1">
      <alignment horizontal="center" vertical="center"/>
    </xf>
    <xf numFmtId="0" fontId="271" fillId="37" borderId="72" xfId="0" applyFont="1" applyFill="1" applyBorder="1" applyAlignment="1">
      <alignment horizontal="center" vertical="center"/>
    </xf>
    <xf numFmtId="0" fontId="196" fillId="43" borderId="52" xfId="0" applyFont="1" applyFill="1" applyBorder="1" applyAlignment="1">
      <alignment horizontal="center" vertical="center" wrapText="1"/>
    </xf>
    <xf numFmtId="0" fontId="196" fillId="43" borderId="41" xfId="0" applyFont="1" applyFill="1" applyBorder="1" applyAlignment="1">
      <alignment horizontal="center" vertical="center" wrapText="1"/>
    </xf>
    <xf numFmtId="0" fontId="206" fillId="38" borderId="73" xfId="0" applyFont="1" applyFill="1" applyBorder="1" applyAlignment="1">
      <alignment horizontal="center" vertical="center" wrapText="1"/>
    </xf>
    <xf numFmtId="0" fontId="206" fillId="38" borderId="74" xfId="0" applyFont="1" applyFill="1" applyBorder="1" applyAlignment="1">
      <alignment horizontal="center" vertical="center" wrapText="1"/>
    </xf>
    <xf numFmtId="0" fontId="197" fillId="37" borderId="63" xfId="0" applyFont="1" applyFill="1" applyBorder="1" applyAlignment="1">
      <alignment horizontal="center" vertical="center" wrapText="1"/>
    </xf>
    <xf numFmtId="0" fontId="197" fillId="37" borderId="75" xfId="0" applyFont="1" applyFill="1" applyBorder="1" applyAlignment="1">
      <alignment horizontal="center" vertical="center" wrapText="1"/>
    </xf>
    <xf numFmtId="0" fontId="197" fillId="37" borderId="52" xfId="0" applyFont="1" applyFill="1" applyBorder="1" applyAlignment="1">
      <alignment horizontal="center" vertical="center" wrapText="1"/>
    </xf>
    <xf numFmtId="0" fontId="197" fillId="37" borderId="76" xfId="0" applyFont="1" applyFill="1" applyBorder="1" applyAlignment="1">
      <alignment horizontal="center" vertical="center" wrapText="1"/>
    </xf>
    <xf numFmtId="0" fontId="197" fillId="37" borderId="45" xfId="0" applyFont="1" applyFill="1" applyBorder="1" applyAlignment="1">
      <alignment horizontal="center" vertical="center" wrapText="1"/>
    </xf>
    <xf numFmtId="0" fontId="272" fillId="37" borderId="52" xfId="0" applyFont="1" applyFill="1" applyBorder="1" applyAlignment="1">
      <alignment horizontal="center" wrapText="1"/>
    </xf>
    <xf numFmtId="0" fontId="272" fillId="37" borderId="41" xfId="0" applyFont="1" applyFill="1" applyBorder="1" applyAlignment="1">
      <alignment horizontal="center" wrapText="1"/>
    </xf>
    <xf numFmtId="0" fontId="197" fillId="37" borderId="77" xfId="0" applyFont="1" applyFill="1" applyBorder="1" applyAlignment="1">
      <alignment horizontal="center" vertical="center" wrapText="1"/>
    </xf>
    <xf numFmtId="0" fontId="197" fillId="37" borderId="71" xfId="0" applyFont="1" applyFill="1" applyBorder="1" applyAlignment="1">
      <alignment horizontal="center" vertical="center" wrapText="1"/>
    </xf>
    <xf numFmtId="0" fontId="197" fillId="37" borderId="72" xfId="0" applyFont="1" applyFill="1" applyBorder="1" applyAlignment="1">
      <alignment horizontal="center" vertical="center" wrapText="1"/>
    </xf>
    <xf numFmtId="0" fontId="197" fillId="37" borderId="44" xfId="0" applyFont="1" applyFill="1" applyBorder="1" applyAlignment="1">
      <alignment horizontal="center" wrapText="1"/>
    </xf>
    <xf numFmtId="0" fontId="197" fillId="37" borderId="52" xfId="0" applyFont="1" applyFill="1" applyBorder="1" applyAlignment="1">
      <alignment horizontal="center" wrapText="1"/>
    </xf>
    <xf numFmtId="0" fontId="197" fillId="37" borderId="41" xfId="0" applyFont="1" applyFill="1" applyBorder="1" applyAlignment="1">
      <alignment horizontal="center" wrapText="1"/>
    </xf>
    <xf numFmtId="0" fontId="206" fillId="38" borderId="60" xfId="0" applyFont="1" applyFill="1" applyBorder="1" applyAlignment="1">
      <alignment horizontal="center" vertical="center" wrapText="1"/>
    </xf>
    <xf numFmtId="0" fontId="206" fillId="38" borderId="78" xfId="0" applyFont="1" applyFill="1" applyBorder="1" applyAlignment="1">
      <alignment horizontal="center" vertical="center" wrapText="1"/>
    </xf>
    <xf numFmtId="0" fontId="206" fillId="38" borderId="62" xfId="0" applyFont="1" applyFill="1" applyBorder="1" applyAlignment="1">
      <alignment horizontal="center" vertical="center" wrapText="1"/>
    </xf>
    <xf numFmtId="0" fontId="196" fillId="37" borderId="64" xfId="0" applyFont="1" applyFill="1" applyBorder="1" applyAlignment="1">
      <alignment horizontal="center" vertical="center" wrapText="1"/>
    </xf>
    <xf numFmtId="0" fontId="196" fillId="37" borderId="7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72" fillId="0" borderId="32" xfId="0" applyFont="1" applyBorder="1" applyAlignment="1">
      <alignment horizontal="left" vertical="center" wrapText="1"/>
    </xf>
    <xf numFmtId="0" fontId="172" fillId="0" borderId="0" xfId="0" applyFont="1" applyBorder="1" applyAlignment="1">
      <alignment horizontal="left" vertical="center" wrapText="1"/>
    </xf>
    <xf numFmtId="0" fontId="273" fillId="34" borderId="30" xfId="0" applyFont="1" applyFill="1" applyBorder="1" applyAlignment="1">
      <alignment horizontal="center" wrapText="1"/>
    </xf>
    <xf numFmtId="0" fontId="273" fillId="34" borderId="80" xfId="0" applyFont="1" applyFill="1" applyBorder="1" applyAlignment="1">
      <alignment horizontal="center" wrapText="1"/>
    </xf>
    <xf numFmtId="0" fontId="0" fillId="0" borderId="26" xfId="0" applyBorder="1" applyAlignment="1">
      <alignment horizontal="left" vertical="center" wrapText="1"/>
    </xf>
    <xf numFmtId="0" fontId="154" fillId="0" borderId="26" xfId="0" applyFont="1" applyBorder="1" applyAlignment="1">
      <alignment horizontal="left" vertical="center" wrapText="1"/>
    </xf>
    <xf numFmtId="0" fontId="154" fillId="0" borderId="81" xfId="0" applyFont="1" applyBorder="1" applyAlignment="1">
      <alignment horizontal="left" vertical="center" wrapText="1"/>
    </xf>
    <xf numFmtId="0" fontId="172" fillId="0" borderId="82" xfId="0" applyFont="1" applyBorder="1" applyAlignment="1">
      <alignment horizontal="left" vertical="top" wrapText="1"/>
    </xf>
    <xf numFmtId="0" fontId="172" fillId="0" borderId="8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29" xfId="0" applyBorder="1" applyAlignment="1">
      <alignment horizontal="left" vertical="top" wrapText="1"/>
    </xf>
    <xf numFmtId="0" fontId="161" fillId="33" borderId="18" xfId="0" applyFont="1" applyFill="1" applyBorder="1" applyAlignment="1">
      <alignment horizontal="center" vertical="center" wrapText="1"/>
    </xf>
    <xf numFmtId="0" fontId="161" fillId="33" borderId="0" xfId="0" applyFont="1" applyFill="1" applyBorder="1" applyAlignment="1">
      <alignment horizontal="center" vertical="center" wrapText="1"/>
    </xf>
    <xf numFmtId="0" fontId="157" fillId="0" borderId="0" xfId="0" applyFont="1" applyBorder="1" applyAlignment="1">
      <alignment horizontal="left" vertical="center" wrapText="1"/>
    </xf>
    <xf numFmtId="0" fontId="163" fillId="0" borderId="20" xfId="0" applyFont="1" applyBorder="1" applyAlignment="1">
      <alignment horizontal="center" vertical="center" wrapText="1"/>
    </xf>
    <xf numFmtId="0" fontId="164" fillId="0" borderId="0" xfId="0" applyFont="1" applyBorder="1" applyAlignment="1">
      <alignment horizontal="center"/>
    </xf>
    <xf numFmtId="0" fontId="274" fillId="0" borderId="0" xfId="0" applyFont="1" applyBorder="1" applyAlignment="1">
      <alignment horizontal="center" wrapText="1"/>
    </xf>
    <xf numFmtId="0" fontId="158" fillId="0" borderId="26" xfId="0" applyFont="1" applyBorder="1" applyAlignment="1">
      <alignment horizontal="center" vertical="center"/>
    </xf>
    <xf numFmtId="0" fontId="165" fillId="33" borderId="25" xfId="0" applyFont="1" applyFill="1" applyBorder="1" applyAlignment="1">
      <alignment horizontal="center" vertical="center" wrapText="1"/>
    </xf>
    <xf numFmtId="0" fontId="165" fillId="33" borderId="0" xfId="0" applyFont="1" applyFill="1" applyBorder="1" applyAlignment="1">
      <alignment horizontal="center" vertical="center" wrapText="1"/>
    </xf>
    <xf numFmtId="0" fontId="165" fillId="33" borderId="26" xfId="0" applyFont="1" applyFill="1" applyBorder="1" applyAlignment="1">
      <alignment horizontal="center" vertical="center" wrapText="1"/>
    </xf>
    <xf numFmtId="0" fontId="197" fillId="38" borderId="83" xfId="0" applyFont="1" applyFill="1" applyBorder="1" applyAlignment="1">
      <alignment horizontal="center" vertical="center" wrapText="1"/>
    </xf>
    <xf numFmtId="0" fontId="197" fillId="38" borderId="84" xfId="0" applyFont="1" applyFill="1" applyBorder="1" applyAlignment="1">
      <alignment horizontal="center" vertical="center" wrapText="1"/>
    </xf>
    <xf numFmtId="164" fontId="184" fillId="0" borderId="85" xfId="0" applyNumberFormat="1" applyFont="1" applyBorder="1" applyAlignment="1">
      <alignment horizontal="center"/>
    </xf>
    <xf numFmtId="164" fontId="184" fillId="0" borderId="68" xfId="0" applyNumberFormat="1" applyFont="1" applyBorder="1" applyAlignment="1">
      <alignment horizontal="center"/>
    </xf>
    <xf numFmtId="164" fontId="0" fillId="0" borderId="85" xfId="0" applyNumberFormat="1" applyFont="1" applyBorder="1" applyAlignment="1">
      <alignment horizontal="center"/>
    </xf>
    <xf numFmtId="164" fontId="0" fillId="0" borderId="68" xfId="0" applyNumberFormat="1" applyFont="1" applyBorder="1" applyAlignment="1">
      <alignment horizontal="center"/>
    </xf>
    <xf numFmtId="164" fontId="196" fillId="44" borderId="44" xfId="0" applyNumberFormat="1" applyFont="1" applyFill="1" applyBorder="1" applyAlignment="1">
      <alignment horizontal="center"/>
    </xf>
    <xf numFmtId="164" fontId="196" fillId="44" borderId="41" xfId="0" applyNumberFormat="1" applyFont="1" applyFill="1" applyBorder="1" applyAlignment="1">
      <alignment horizontal="center"/>
    </xf>
    <xf numFmtId="164" fontId="196" fillId="45" borderId="44" xfId="0" applyNumberFormat="1" applyFont="1" applyFill="1" applyBorder="1" applyAlignment="1">
      <alignment horizontal="center"/>
    </xf>
    <xf numFmtId="164" fontId="196" fillId="45" borderId="41" xfId="0" applyNumberFormat="1" applyFont="1" applyFill="1" applyBorder="1" applyAlignment="1">
      <alignment horizontal="center"/>
    </xf>
    <xf numFmtId="0" fontId="248" fillId="0" borderId="57" xfId="0" applyFont="1" applyBorder="1" applyAlignment="1">
      <alignment horizontal="right"/>
    </xf>
    <xf numFmtId="0" fontId="245" fillId="0" borderId="86" xfId="0" applyFont="1" applyBorder="1" applyAlignment="1">
      <alignment horizontal="right"/>
    </xf>
    <xf numFmtId="0" fontId="245" fillId="0" borderId="87" xfId="0" applyFont="1" applyBorder="1" applyAlignment="1">
      <alignment horizontal="right"/>
    </xf>
    <xf numFmtId="0" fontId="245" fillId="0" borderId="88" xfId="0" applyFont="1" applyBorder="1" applyAlignment="1">
      <alignment horizontal="right"/>
    </xf>
    <xf numFmtId="0" fontId="247" fillId="0" borderId="86" xfId="0" applyFont="1" applyBorder="1" applyAlignment="1">
      <alignment horizontal="right"/>
    </xf>
    <xf numFmtId="0" fontId="247" fillId="0" borderId="87" xfId="0" applyFont="1" applyBorder="1" applyAlignment="1">
      <alignment horizontal="right"/>
    </xf>
    <xf numFmtId="0" fontId="247" fillId="0" borderId="88" xfId="0" applyFont="1" applyBorder="1" applyAlignment="1">
      <alignment horizontal="right"/>
    </xf>
    <xf numFmtId="0" fontId="248" fillId="0" borderId="86" xfId="0" applyFont="1" applyBorder="1" applyAlignment="1">
      <alignment horizontal="right"/>
    </xf>
    <xf numFmtId="0" fontId="248" fillId="0" borderId="87" xfId="0" applyFont="1" applyBorder="1" applyAlignment="1">
      <alignment horizontal="right"/>
    </xf>
    <xf numFmtId="0" fontId="248" fillId="0" borderId="88" xfId="0" applyFont="1" applyBorder="1" applyAlignment="1">
      <alignment horizontal="right"/>
    </xf>
    <xf numFmtId="0" fontId="245" fillId="0" borderId="57" xfId="0" applyFont="1" applyBorder="1" applyAlignment="1">
      <alignment horizontal="right"/>
    </xf>
    <xf numFmtId="0" fontId="247" fillId="0" borderId="57" xfId="0" applyFont="1" applyBorder="1" applyAlignment="1">
      <alignment horizontal="right"/>
    </xf>
    <xf numFmtId="0" fontId="222" fillId="42" borderId="57" xfId="0" applyFont="1" applyFill="1" applyBorder="1" applyAlignment="1">
      <alignment horizontal="right" vertical="center"/>
    </xf>
    <xf numFmtId="0" fontId="275" fillId="0" borderId="57" xfId="0" applyFont="1" applyBorder="1" applyAlignment="1">
      <alignment horizontal="left" vertical="center" wrapText="1"/>
    </xf>
    <xf numFmtId="0" fontId="218" fillId="37" borderId="52" xfId="0" applyFont="1" applyFill="1" applyBorder="1" applyAlignment="1">
      <alignment vertical="center" wrapText="1"/>
    </xf>
    <xf numFmtId="0" fontId="218" fillId="37" borderId="41" xfId="0" applyFont="1" applyFill="1" applyBorder="1" applyAlignment="1">
      <alignment vertical="center" wrapText="1"/>
    </xf>
    <xf numFmtId="0" fontId="218" fillId="38" borderId="73" xfId="0" applyFont="1" applyFill="1" applyBorder="1" applyAlignment="1">
      <alignment horizontal="center" vertical="center" wrapText="1"/>
    </xf>
    <xf numFmtId="0" fontId="218" fillId="38" borderId="74" xfId="0" applyFont="1" applyFill="1" applyBorder="1" applyAlignment="1">
      <alignment horizontal="center" vertical="center" wrapText="1"/>
    </xf>
    <xf numFmtId="0" fontId="250" fillId="38" borderId="63" xfId="0" applyFont="1" applyFill="1" applyBorder="1" applyAlignment="1">
      <alignment horizontal="center" vertical="center" wrapText="1"/>
    </xf>
    <xf numFmtId="0" fontId="224" fillId="0" borderId="78" xfId="0" applyFont="1" applyBorder="1" applyAlignment="1">
      <alignment horizontal="left" vertical="center" wrapText="1"/>
    </xf>
    <xf numFmtId="0" fontId="224" fillId="0" borderId="62" xfId="0" applyFont="1" applyBorder="1" applyAlignment="1">
      <alignment horizontal="left" vertical="center" wrapText="1"/>
    </xf>
    <xf numFmtId="0" fontId="261" fillId="0" borderId="78" xfId="0" applyFont="1" applyBorder="1" applyAlignment="1">
      <alignment horizontal="left" vertical="center" wrapText="1"/>
    </xf>
    <xf numFmtId="0" fontId="218" fillId="37" borderId="65" xfId="0" applyFont="1" applyFill="1" applyBorder="1" applyAlignment="1">
      <alignment horizontal="center" vertical="center" wrapText="1"/>
    </xf>
    <xf numFmtId="0" fontId="255" fillId="35" borderId="60" xfId="0" applyFont="1" applyFill="1" applyBorder="1" applyAlignment="1">
      <alignment horizontal="right" vertical="center"/>
    </xf>
    <xf numFmtId="0" fontId="255" fillId="35" borderId="78" xfId="0" applyFont="1" applyFill="1" applyBorder="1" applyAlignment="1">
      <alignment horizontal="right" vertical="center"/>
    </xf>
    <xf numFmtId="0" fontId="255" fillId="35" borderId="62" xfId="0" applyFont="1" applyFill="1" applyBorder="1" applyAlignment="1">
      <alignment horizontal="right" vertical="center"/>
    </xf>
    <xf numFmtId="164" fontId="218" fillId="38" borderId="70" xfId="0" applyNumberFormat="1" applyFont="1" applyFill="1" applyBorder="1" applyAlignment="1">
      <alignment horizontal="right" vertical="center" wrapText="1"/>
    </xf>
    <xf numFmtId="164" fontId="218" fillId="38" borderId="63" xfId="0" applyNumberFormat="1" applyFont="1" applyFill="1" applyBorder="1" applyAlignment="1">
      <alignment horizontal="right" vertical="center" wrapText="1"/>
    </xf>
    <xf numFmtId="164" fontId="218" fillId="38" borderId="89" xfId="0" applyNumberFormat="1" applyFont="1" applyFill="1" applyBorder="1" applyAlignment="1">
      <alignment horizontal="right" vertical="center" wrapText="1"/>
    </xf>
    <xf numFmtId="164" fontId="218" fillId="39" borderId="90" xfId="0" applyNumberFormat="1" applyFont="1" applyFill="1" applyBorder="1" applyAlignment="1">
      <alignment horizontal="right" vertical="center" wrapText="1"/>
    </xf>
    <xf numFmtId="164" fontId="218" fillId="39" borderId="52" xfId="0" applyNumberFormat="1" applyFont="1" applyFill="1" applyBorder="1" applyAlignment="1">
      <alignment horizontal="right" vertical="center" wrapText="1"/>
    </xf>
    <xf numFmtId="164" fontId="218" fillId="39" borderId="76" xfId="0" applyNumberFormat="1" applyFont="1" applyFill="1" applyBorder="1" applyAlignment="1">
      <alignment horizontal="right" vertical="center" wrapText="1"/>
    </xf>
    <xf numFmtId="0" fontId="268" fillId="0" borderId="90" xfId="0" applyFont="1" applyBorder="1" applyAlignment="1">
      <alignment horizontal="left" vertical="center" wrapText="1"/>
    </xf>
    <xf numFmtId="0" fontId="268" fillId="0" borderId="41" xfId="0" applyFont="1" applyBorder="1" applyAlignment="1">
      <alignment horizontal="left" vertical="center" wrapText="1"/>
    </xf>
    <xf numFmtId="0" fontId="263" fillId="0" borderId="52" xfId="0" applyFont="1" applyBorder="1" applyAlignment="1">
      <alignment horizontal="left" vertical="center" wrapText="1"/>
    </xf>
    <xf numFmtId="0" fontId="263" fillId="0" borderId="76" xfId="0" applyFont="1" applyBorder="1" applyAlignment="1">
      <alignment horizontal="left" vertical="center" wrapText="1"/>
    </xf>
    <xf numFmtId="0" fontId="83" fillId="0" borderId="52" xfId="0" applyFont="1" applyBorder="1" applyAlignment="1">
      <alignment horizontal="left" vertical="center" wrapText="1"/>
    </xf>
    <xf numFmtId="0" fontId="83" fillId="0" borderId="41" xfId="0" applyFont="1" applyBorder="1" applyAlignment="1">
      <alignment horizontal="left" vertical="center" wrapText="1"/>
    </xf>
    <xf numFmtId="0" fontId="218" fillId="37" borderId="52" xfId="0" applyFont="1" applyFill="1" applyBorder="1" applyAlignment="1">
      <alignment horizontal="center" vertical="center" wrapText="1"/>
    </xf>
    <xf numFmtId="0" fontId="218" fillId="37" borderId="41" xfId="0" applyFont="1" applyFill="1" applyBorder="1" applyAlignment="1">
      <alignment horizontal="center" vertical="center" wrapText="1"/>
    </xf>
    <xf numFmtId="0" fontId="260" fillId="0" borderId="44" xfId="0" applyFont="1" applyBorder="1" applyAlignment="1">
      <alignment horizontal="left" vertical="center" wrapText="1"/>
    </xf>
    <xf numFmtId="0" fontId="260" fillId="0" borderId="41" xfId="0" applyFont="1" applyBorder="1" applyAlignment="1">
      <alignment horizontal="left" vertical="center" wrapText="1"/>
    </xf>
    <xf numFmtId="0" fontId="224" fillId="0" borderId="76" xfId="0" applyFont="1" applyBorder="1" applyAlignment="1">
      <alignment horizontal="left" vertical="center" wrapText="1"/>
    </xf>
    <xf numFmtId="0" fontId="218" fillId="37" borderId="67" xfId="0" applyFont="1" applyFill="1" applyBorder="1" applyAlignment="1">
      <alignment horizontal="left" vertical="center" wrapText="1"/>
    </xf>
    <xf numFmtId="0" fontId="218" fillId="37" borderId="91" xfId="0" applyFont="1" applyFill="1" applyBorder="1" applyAlignment="1">
      <alignment horizontal="left" vertical="center" wrapText="1"/>
    </xf>
    <xf numFmtId="0" fontId="263" fillId="0" borderId="63" xfId="0" applyFont="1" applyBorder="1" applyAlignment="1">
      <alignment horizontal="left" vertical="center" wrapText="1"/>
    </xf>
    <xf numFmtId="0" fontId="263" fillId="0" borderId="89" xfId="0" applyFont="1" applyBorder="1" applyAlignment="1">
      <alignment horizontal="left" vertical="center" wrapText="1"/>
    </xf>
    <xf numFmtId="0" fontId="270" fillId="0" borderId="76" xfId="0" applyFont="1" applyBorder="1" applyAlignment="1">
      <alignment horizontal="left" vertical="center" wrapText="1"/>
    </xf>
    <xf numFmtId="0" fontId="268" fillId="0" borderId="52" xfId="0" applyFont="1" applyBorder="1" applyAlignment="1">
      <alignment horizontal="left" vertical="center" wrapText="1"/>
    </xf>
    <xf numFmtId="0" fontId="218" fillId="39" borderId="0" xfId="49" applyNumberFormat="1" applyFont="1" applyFill="1" applyBorder="1" applyAlignment="1" applyProtection="1">
      <alignment horizontal="right" vertical="center" readingOrder="2"/>
      <protection hidden="1" locked="0"/>
    </xf>
    <xf numFmtId="0" fontId="268" fillId="0" borderId="63" xfId="0" applyFont="1" applyBorder="1" applyAlignment="1">
      <alignment horizontal="left" vertical="center" wrapText="1"/>
    </xf>
    <xf numFmtId="0" fontId="268" fillId="0" borderId="68" xfId="0" applyFont="1" applyBorder="1" applyAlignment="1">
      <alignment horizontal="left" vertical="center" wrapText="1"/>
    </xf>
    <xf numFmtId="0" fontId="218" fillId="37" borderId="52" xfId="0" applyFont="1" applyFill="1" applyBorder="1" applyAlignment="1">
      <alignment horizontal="left" vertical="center" wrapText="1"/>
    </xf>
    <xf numFmtId="0" fontId="218" fillId="37" borderId="41" xfId="0" applyFont="1" applyFill="1" applyBorder="1" applyAlignment="1">
      <alignment horizontal="left" vertical="center" wrapText="1"/>
    </xf>
    <xf numFmtId="0" fontId="224" fillId="0" borderId="52" xfId="0" applyFont="1" applyBorder="1" applyAlignment="1">
      <alignment horizontal="left" vertical="center" wrapText="1"/>
    </xf>
    <xf numFmtId="164" fontId="260" fillId="35" borderId="0" xfId="0" applyNumberFormat="1" applyFont="1" applyFill="1" applyBorder="1" applyAlignment="1">
      <alignment horizontal="right" vertical="center" wrapText="1"/>
    </xf>
    <xf numFmtId="164" fontId="218" fillId="39" borderId="0" xfId="0" applyNumberFormat="1" applyFont="1" applyFill="1" applyBorder="1" applyAlignment="1">
      <alignment horizontal="right" vertical="center" wrapText="1"/>
    </xf>
    <xf numFmtId="0" fontId="83" fillId="0" borderId="90" xfId="0" applyFont="1" applyBorder="1" applyAlignment="1">
      <alignment horizontal="left" vertical="center" wrapText="1"/>
    </xf>
    <xf numFmtId="0" fontId="83" fillId="0" borderId="76" xfId="0" applyFont="1" applyBorder="1" applyAlignment="1">
      <alignment horizontal="left" vertical="center" wrapText="1"/>
    </xf>
    <xf numFmtId="164" fontId="218" fillId="38" borderId="92" xfId="0" applyNumberFormat="1" applyFont="1" applyFill="1" applyBorder="1" applyAlignment="1">
      <alignment horizontal="right" vertical="center" wrapText="1"/>
    </xf>
    <xf numFmtId="164" fontId="218" fillId="38" borderId="67" xfId="0" applyNumberFormat="1" applyFont="1" applyFill="1" applyBorder="1" applyAlignment="1">
      <alignment horizontal="right" vertical="center" wrapText="1"/>
    </xf>
    <xf numFmtId="164" fontId="218" fillId="38" borderId="93" xfId="0" applyNumberFormat="1" applyFont="1" applyFill="1" applyBorder="1" applyAlignment="1">
      <alignment horizontal="right" vertical="center" wrapText="1"/>
    </xf>
    <xf numFmtId="0" fontId="218" fillId="37" borderId="76" xfId="0" applyFont="1" applyFill="1" applyBorder="1" applyAlignment="1">
      <alignment horizontal="left" vertical="center" wrapText="1"/>
    </xf>
    <xf numFmtId="164" fontId="218" fillId="38" borderId="0" xfId="0" applyNumberFormat="1" applyFont="1" applyFill="1" applyBorder="1" applyAlignment="1">
      <alignment horizontal="left" vertical="center" wrapText="1"/>
    </xf>
    <xf numFmtId="164" fontId="218" fillId="38" borderId="0" xfId="0" applyNumberFormat="1" applyFont="1" applyFill="1" applyBorder="1" applyAlignment="1">
      <alignment horizontal="right" vertical="center"/>
    </xf>
    <xf numFmtId="0" fontId="224" fillId="0" borderId="44" xfId="0" applyFont="1" applyBorder="1" applyAlignment="1">
      <alignment horizontal="left" vertical="center" wrapText="1"/>
    </xf>
    <xf numFmtId="0" fontId="224" fillId="0" borderId="41" xfId="0" applyFont="1" applyBorder="1" applyAlignment="1">
      <alignment horizontal="left" vertical="center" wrapText="1"/>
    </xf>
    <xf numFmtId="0" fontId="269" fillId="37" borderId="41" xfId="0" applyFont="1" applyFill="1" applyBorder="1" applyAlignment="1">
      <alignment horizontal="left" vertical="center" wrapText="1"/>
    </xf>
    <xf numFmtId="0" fontId="268" fillId="0" borderId="76" xfId="0" applyFont="1" applyBorder="1" applyAlignment="1">
      <alignment horizontal="left" vertical="center" wrapText="1"/>
    </xf>
    <xf numFmtId="0" fontId="268" fillId="0" borderId="70" xfId="0" applyFont="1" applyBorder="1" applyAlignment="1">
      <alignment horizontal="left" vertical="center" wrapText="1"/>
    </xf>
    <xf numFmtId="164" fontId="218" fillId="38" borderId="92" xfId="0" applyNumberFormat="1" applyFont="1" applyFill="1" applyBorder="1" applyAlignment="1">
      <alignment horizontal="center" vertical="center" wrapText="1"/>
    </xf>
    <xf numFmtId="164" fontId="218" fillId="38" borderId="67" xfId="0" applyNumberFormat="1" applyFont="1" applyFill="1" applyBorder="1" applyAlignment="1">
      <alignment horizontal="center" vertical="center" wrapText="1"/>
    </xf>
    <xf numFmtId="164" fontId="218" fillId="38" borderId="93" xfId="0" applyNumberFormat="1" applyFont="1" applyFill="1" applyBorder="1" applyAlignment="1">
      <alignment horizontal="center" vertical="center" wrapText="1"/>
    </xf>
    <xf numFmtId="3" fontId="218" fillId="38" borderId="70" xfId="0" applyNumberFormat="1" applyFont="1" applyFill="1" applyBorder="1" applyAlignment="1">
      <alignment horizontal="center" vertical="center" wrapText="1"/>
    </xf>
    <xf numFmtId="3" fontId="218" fillId="38" borderId="63" xfId="0" applyNumberFormat="1" applyFont="1" applyFill="1" applyBorder="1" applyAlignment="1">
      <alignment horizontal="center" vertical="center" wrapText="1"/>
    </xf>
    <xf numFmtId="0" fontId="218" fillId="37" borderId="65" xfId="0" applyFont="1" applyFill="1" applyBorder="1" applyAlignment="1">
      <alignment horizontal="left" vertical="center" wrapText="1"/>
    </xf>
    <xf numFmtId="0" fontId="224" fillId="0" borderId="66" xfId="0" applyFont="1" applyBorder="1" applyAlignment="1">
      <alignment horizontal="left" vertical="center" wrapText="1"/>
    </xf>
    <xf numFmtId="0" fontId="259" fillId="0" borderId="52" xfId="0" applyFont="1" applyBorder="1" applyAlignment="1">
      <alignment horizontal="left" vertical="center" wrapText="1"/>
    </xf>
    <xf numFmtId="0" fontId="259" fillId="0" borderId="41" xfId="0" applyFont="1" applyBorder="1" applyAlignment="1">
      <alignment horizontal="left" vertical="center" wrapText="1"/>
    </xf>
    <xf numFmtId="0" fontId="253" fillId="0" borderId="44" xfId="0" applyFont="1" applyBorder="1" applyAlignment="1">
      <alignment horizontal="left" vertical="center" wrapText="1"/>
    </xf>
    <xf numFmtId="0" fontId="253" fillId="0" borderId="41" xfId="0" applyFont="1" applyBorder="1" applyAlignment="1">
      <alignment horizontal="left" vertical="center" wrapText="1"/>
    </xf>
    <xf numFmtId="0" fontId="263" fillId="0" borderId="44" xfId="0" applyFont="1" applyBorder="1" applyAlignment="1">
      <alignment horizontal="left" vertical="center" wrapText="1"/>
    </xf>
    <xf numFmtId="0" fontId="263" fillId="0" borderId="41" xfId="0" applyFont="1" applyBorder="1" applyAlignment="1">
      <alignment horizontal="left" vertical="center" wrapText="1"/>
    </xf>
    <xf numFmtId="0" fontId="256" fillId="0" borderId="52" xfId="0" applyFont="1" applyBorder="1" applyAlignment="1">
      <alignment horizontal="left" vertical="center"/>
    </xf>
    <xf numFmtId="0" fontId="256" fillId="0" borderId="41" xfId="0" applyFont="1" applyBorder="1" applyAlignment="1">
      <alignment horizontal="left" vertical="center"/>
    </xf>
    <xf numFmtId="0" fontId="259" fillId="0" borderId="52" xfId="0" applyFont="1" applyBorder="1" applyAlignment="1">
      <alignment horizontal="left" vertical="center"/>
    </xf>
    <xf numFmtId="0" fontId="259" fillId="0" borderId="41" xfId="0" applyFont="1" applyBorder="1" applyAlignment="1">
      <alignment horizontal="left" vertical="center"/>
    </xf>
    <xf numFmtId="0" fontId="260" fillId="0" borderId="52" xfId="0" applyFont="1" applyBorder="1" applyAlignment="1">
      <alignment horizontal="left" vertical="center"/>
    </xf>
    <xf numFmtId="0" fontId="120" fillId="0" borderId="52" xfId="0" applyFont="1" applyBorder="1" applyAlignment="1">
      <alignment horizontal="left" vertical="center" wrapText="1"/>
    </xf>
    <xf numFmtId="0" fontId="218" fillId="38" borderId="63" xfId="0" applyFont="1" applyFill="1" applyBorder="1" applyAlignment="1">
      <alignment horizontal="center" vertical="center" wrapText="1"/>
    </xf>
    <xf numFmtId="0" fontId="218" fillId="37" borderId="45" xfId="0" applyFont="1" applyFill="1" applyBorder="1" applyAlignment="1">
      <alignment horizontal="center" vertical="center" wrapText="1"/>
    </xf>
    <xf numFmtId="164" fontId="255" fillId="35" borderId="94" xfId="0" applyNumberFormat="1" applyFont="1" applyFill="1" applyBorder="1" applyAlignment="1">
      <alignment horizontal="center" vertical="center" wrapText="1"/>
    </xf>
    <xf numFmtId="164" fontId="255" fillId="35" borderId="95" xfId="0" applyNumberFormat="1" applyFont="1" applyFill="1" applyBorder="1" applyAlignment="1">
      <alignment horizontal="center" vertical="center" wrapText="1"/>
    </xf>
    <xf numFmtId="164" fontId="260" fillId="0" borderId="50" xfId="0" applyNumberFormat="1" applyFont="1" applyBorder="1" applyAlignment="1">
      <alignment horizontal="center" vertical="center"/>
    </xf>
    <xf numFmtId="164" fontId="260" fillId="0" borderId="51" xfId="0" applyNumberFormat="1" applyFont="1" applyBorder="1" applyAlignment="1">
      <alignment horizontal="center" vertical="center"/>
    </xf>
    <xf numFmtId="0" fontId="254" fillId="37" borderId="44" xfId="0" applyFont="1" applyFill="1" applyBorder="1" applyAlignment="1">
      <alignment horizontal="center" vertical="center" wrapText="1"/>
    </xf>
    <xf numFmtId="0" fontId="254" fillId="37" borderId="45" xfId="0" applyFont="1" applyFill="1" applyBorder="1" applyAlignment="1">
      <alignment horizontal="center" vertical="center" wrapText="1"/>
    </xf>
    <xf numFmtId="0" fontId="266" fillId="0" borderId="90" xfId="0" applyFont="1" applyBorder="1" applyAlignment="1">
      <alignment horizontal="left" vertical="center" wrapText="1"/>
    </xf>
    <xf numFmtId="0" fontId="266" fillId="0" borderId="52" xfId="0" applyFont="1" applyBorder="1" applyAlignment="1">
      <alignment horizontal="left" vertical="center" wrapText="1"/>
    </xf>
    <xf numFmtId="0" fontId="215" fillId="0" borderId="0" xfId="0" applyFont="1" applyAlignment="1">
      <alignment horizontal="left"/>
    </xf>
    <xf numFmtId="164" fontId="218" fillId="38" borderId="90" xfId="0" applyNumberFormat="1" applyFont="1" applyFill="1" applyBorder="1" applyAlignment="1">
      <alignment horizontal="right" vertical="center" wrapText="1"/>
    </xf>
    <xf numFmtId="164" fontId="218" fillId="38" borderId="52" xfId="0" applyNumberFormat="1" applyFont="1" applyFill="1" applyBorder="1" applyAlignment="1">
      <alignment horizontal="right" vertical="center" wrapText="1"/>
    </xf>
    <xf numFmtId="164" fontId="218" fillId="38" borderId="76" xfId="0" applyNumberFormat="1" applyFont="1" applyFill="1" applyBorder="1" applyAlignment="1">
      <alignment horizontal="right" vertical="center" wrapText="1"/>
    </xf>
    <xf numFmtId="164" fontId="214" fillId="38" borderId="92" xfId="0" applyNumberFormat="1" applyFont="1" applyFill="1" applyBorder="1" applyAlignment="1">
      <alignment horizontal="right" vertical="center" wrapText="1"/>
    </xf>
    <xf numFmtId="164" fontId="214" fillId="38" borderId="67" xfId="0" applyNumberFormat="1" applyFont="1" applyFill="1" applyBorder="1" applyAlignment="1">
      <alignment horizontal="right" vertical="center" wrapText="1"/>
    </xf>
    <xf numFmtId="164" fontId="214" fillId="38" borderId="93" xfId="0" applyNumberFormat="1" applyFont="1" applyFill="1" applyBorder="1" applyAlignment="1">
      <alignment horizontal="right" vertical="center" wrapText="1"/>
    </xf>
    <xf numFmtId="0" fontId="223" fillId="0" borderId="52" xfId="0" applyFont="1" applyBorder="1" applyAlignment="1">
      <alignment horizontal="left" vertical="center" wrapText="1"/>
    </xf>
    <xf numFmtId="0" fontId="223" fillId="0" borderId="41" xfId="0" applyFont="1" applyBorder="1" applyAlignment="1">
      <alignment horizontal="left" vertical="center" wrapText="1"/>
    </xf>
    <xf numFmtId="164" fontId="214" fillId="38" borderId="90" xfId="0" applyNumberFormat="1" applyFont="1" applyFill="1" applyBorder="1" applyAlignment="1">
      <alignment horizontal="right" vertical="center" wrapText="1"/>
    </xf>
    <xf numFmtId="164" fontId="214" fillId="38" borderId="52" xfId="0" applyNumberFormat="1" applyFont="1" applyFill="1" applyBorder="1" applyAlignment="1">
      <alignment horizontal="right" vertical="center" wrapText="1"/>
    </xf>
    <xf numFmtId="164" fontId="214" fillId="38" borderId="76" xfId="0" applyNumberFormat="1" applyFont="1" applyFill="1" applyBorder="1" applyAlignment="1">
      <alignment horizontal="right" vertical="center" wrapText="1"/>
    </xf>
    <xf numFmtId="0" fontId="22" fillId="0" borderId="90" xfId="0" applyFont="1" applyBorder="1" applyAlignment="1">
      <alignment horizontal="left" vertical="center" wrapText="1"/>
    </xf>
    <xf numFmtId="0" fontId="22" fillId="0" borderId="76" xfId="0" applyFont="1" applyBorder="1" applyAlignment="1">
      <alignment horizontal="left" vertical="center" wrapText="1"/>
    </xf>
    <xf numFmtId="0" fontId="215" fillId="0" borderId="0" xfId="0" applyFont="1" applyAlignment="1">
      <alignment horizontal="center"/>
    </xf>
    <xf numFmtId="0" fontId="218" fillId="0" borderId="0" xfId="0" applyFont="1" applyAlignment="1">
      <alignment horizontal="left"/>
    </xf>
    <xf numFmtId="0" fontId="213" fillId="0" borderId="0" xfId="0" applyFont="1" applyAlignment="1">
      <alignment horizontal="center"/>
    </xf>
    <xf numFmtId="164" fontId="225" fillId="38" borderId="96" xfId="0" applyNumberFormat="1" applyFont="1" applyFill="1" applyBorder="1" applyAlignment="1">
      <alignment horizontal="left" vertical="center" wrapText="1"/>
    </xf>
    <xf numFmtId="164" fontId="225" fillId="38" borderId="64" xfId="0" applyNumberFormat="1" applyFont="1" applyFill="1" applyBorder="1" applyAlignment="1">
      <alignment horizontal="left" vertical="center" wrapText="1"/>
    </xf>
    <xf numFmtId="0" fontId="193" fillId="35" borderId="97" xfId="0" applyFont="1" applyFill="1" applyBorder="1" applyAlignment="1">
      <alignment horizontal="right" vertical="center"/>
    </xf>
    <xf numFmtId="0" fontId="193" fillId="35" borderId="98" xfId="0" applyFont="1" applyFill="1" applyBorder="1" applyAlignment="1">
      <alignment horizontal="right" vertical="center"/>
    </xf>
    <xf numFmtId="0" fontId="183" fillId="0" borderId="99" xfId="0" applyFont="1" applyBorder="1" applyAlignment="1">
      <alignment horizontal="left" vertical="center"/>
    </xf>
    <xf numFmtId="0" fontId="183" fillId="0" borderId="100" xfId="0" applyFont="1" applyBorder="1" applyAlignment="1">
      <alignment horizontal="left" vertical="center"/>
    </xf>
    <xf numFmtId="0" fontId="183" fillId="0" borderId="101" xfId="0" applyFont="1" applyBorder="1" applyAlignment="1">
      <alignment horizontal="left" vertical="center"/>
    </xf>
    <xf numFmtId="0" fontId="204" fillId="0" borderId="102" xfId="0" applyFont="1" applyBorder="1" applyAlignment="1">
      <alignment horizontal="left" vertical="center" wrapText="1"/>
    </xf>
    <xf numFmtId="0" fontId="204" fillId="0" borderId="41" xfId="0" applyFont="1" applyBorder="1" applyAlignment="1">
      <alignment horizontal="left" vertical="center" wrapText="1"/>
    </xf>
    <xf numFmtId="0" fontId="276" fillId="37" borderId="102" xfId="0" applyFont="1" applyFill="1" applyBorder="1" applyAlignment="1">
      <alignment horizontal="left" vertical="center" wrapText="1"/>
    </xf>
    <xf numFmtId="0" fontId="276" fillId="37" borderId="41" xfId="0" applyFont="1" applyFill="1" applyBorder="1" applyAlignment="1">
      <alignment horizontal="left" vertical="center" wrapText="1"/>
    </xf>
    <xf numFmtId="0" fontId="204" fillId="0" borderId="52" xfId="0" applyFont="1" applyBorder="1" applyAlignment="1">
      <alignment horizontal="left" vertical="center" wrapText="1"/>
    </xf>
    <xf numFmtId="0" fontId="277" fillId="0" borderId="102" xfId="0" applyFont="1" applyBorder="1" applyAlignment="1">
      <alignment horizontal="left" vertical="center" wrapText="1"/>
    </xf>
    <xf numFmtId="0" fontId="277" fillId="0" borderId="52" xfId="0" applyFont="1" applyBorder="1" applyAlignment="1">
      <alignment horizontal="left" vertical="center" wrapText="1"/>
    </xf>
    <xf numFmtId="0" fontId="277" fillId="0" borderId="41" xfId="0" applyFont="1" applyBorder="1" applyAlignment="1">
      <alignment horizontal="left" vertical="center" wrapText="1"/>
    </xf>
    <xf numFmtId="0" fontId="278" fillId="0" borderId="103" xfId="0" applyFont="1" applyBorder="1" applyAlignment="1">
      <alignment horizontal="left" vertical="center" wrapText="1"/>
    </xf>
    <xf numFmtId="0" fontId="278" fillId="0" borderId="66" xfId="0" applyFont="1" applyBorder="1" applyAlignment="1">
      <alignment horizontal="left" vertical="center" wrapText="1"/>
    </xf>
    <xf numFmtId="0" fontId="278" fillId="0" borderId="104" xfId="0" applyFont="1" applyBorder="1" applyAlignment="1">
      <alignment horizontal="left" vertical="center" wrapText="1"/>
    </xf>
    <xf numFmtId="0" fontId="279" fillId="0" borderId="105" xfId="0" applyFont="1" applyBorder="1" applyAlignment="1">
      <alignment horizontal="left" vertical="center"/>
    </xf>
    <xf numFmtId="0" fontId="205" fillId="41" borderId="106" xfId="0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231" fillId="40" borderId="106" xfId="0" applyFont="1" applyFill="1" applyBorder="1" applyAlignment="1">
      <alignment horizontal="center" vertical="center" wrapText="1"/>
    </xf>
    <xf numFmtId="0" fontId="231" fillId="40" borderId="107" xfId="0" applyFont="1" applyFill="1" applyBorder="1" applyAlignment="1">
      <alignment horizontal="center" vertical="center" wrapText="1"/>
    </xf>
    <xf numFmtId="0" fontId="231" fillId="40" borderId="108" xfId="0" applyFont="1" applyFill="1" applyBorder="1" applyAlignment="1">
      <alignment horizontal="center" vertical="center" wrapText="1"/>
    </xf>
    <xf numFmtId="0" fontId="231" fillId="41" borderId="106" xfId="0" applyFont="1" applyFill="1" applyBorder="1" applyAlignment="1">
      <alignment horizontal="center" vertical="center" wrapText="1"/>
    </xf>
    <xf numFmtId="0" fontId="231" fillId="41" borderId="107" xfId="0" applyFont="1" applyFill="1" applyBorder="1" applyAlignment="1">
      <alignment horizontal="center" vertical="center" wrapText="1"/>
    </xf>
    <xf numFmtId="0" fontId="231" fillId="41" borderId="108" xfId="0" applyFont="1" applyFill="1" applyBorder="1" applyAlignment="1">
      <alignment horizontal="center" vertical="center" wrapText="1"/>
    </xf>
    <xf numFmtId="0" fontId="280" fillId="41" borderId="109" xfId="0" applyFont="1" applyFill="1" applyBorder="1" applyAlignment="1">
      <alignment horizontal="center" vertical="center" wrapText="1"/>
    </xf>
    <xf numFmtId="0" fontId="280" fillId="41" borderId="110" xfId="0" applyFont="1" applyFill="1" applyBorder="1" applyAlignment="1">
      <alignment horizontal="center" vertical="center" wrapText="1"/>
    </xf>
    <xf numFmtId="0" fontId="280" fillId="41" borderId="1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3895725</xdr:colOff>
      <xdr:row>21</xdr:row>
      <xdr:rowOff>0</xdr:rowOff>
    </xdr:from>
    <xdr:to>
      <xdr:col>10</xdr:col>
      <xdr:colOff>4114800</xdr:colOff>
      <xdr:row>21</xdr:row>
      <xdr:rowOff>190500</xdr:rowOff>
    </xdr:to>
    <xdr:sp>
      <xdr:nvSpPr>
        <xdr:cNvPr id="1" name="Прямоугольник 1"/>
        <xdr:cNvSpPr>
          <a:spLocks/>
        </xdr:cNvSpPr>
      </xdr:nvSpPr>
      <xdr:spPr>
        <a:xfrm>
          <a:off x="13544550" y="5305425"/>
          <a:ext cx="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3933825</xdr:colOff>
      <xdr:row>42</xdr:row>
      <xdr:rowOff>0</xdr:rowOff>
    </xdr:from>
    <xdr:to>
      <xdr:col>10</xdr:col>
      <xdr:colOff>4162425</xdr:colOff>
      <xdr:row>42</xdr:row>
      <xdr:rowOff>190500</xdr:rowOff>
    </xdr:to>
    <xdr:sp>
      <xdr:nvSpPr>
        <xdr:cNvPr id="2" name="Прямоугольник 2"/>
        <xdr:cNvSpPr>
          <a:spLocks/>
        </xdr:cNvSpPr>
      </xdr:nvSpPr>
      <xdr:spPr>
        <a:xfrm>
          <a:off x="13544550" y="9505950"/>
          <a:ext cx="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4133850</xdr:colOff>
      <xdr:row>49</xdr:row>
      <xdr:rowOff>0</xdr:rowOff>
    </xdr:from>
    <xdr:to>
      <xdr:col>10</xdr:col>
      <xdr:colOff>4352925</xdr:colOff>
      <xdr:row>49</xdr:row>
      <xdr:rowOff>190500</xdr:rowOff>
    </xdr:to>
    <xdr:sp>
      <xdr:nvSpPr>
        <xdr:cNvPr id="3" name="Прямоугольник 3"/>
        <xdr:cNvSpPr>
          <a:spLocks/>
        </xdr:cNvSpPr>
      </xdr:nvSpPr>
      <xdr:spPr>
        <a:xfrm>
          <a:off x="13544550" y="10906125"/>
          <a:ext cx="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4114800</xdr:colOff>
      <xdr:row>64</xdr:row>
      <xdr:rowOff>0</xdr:rowOff>
    </xdr:from>
    <xdr:to>
      <xdr:col>10</xdr:col>
      <xdr:colOff>4333875</xdr:colOff>
      <xdr:row>64</xdr:row>
      <xdr:rowOff>190500</xdr:rowOff>
    </xdr:to>
    <xdr:sp>
      <xdr:nvSpPr>
        <xdr:cNvPr id="4" name="Прямоугольник 4"/>
        <xdr:cNvSpPr>
          <a:spLocks/>
        </xdr:cNvSpPr>
      </xdr:nvSpPr>
      <xdr:spPr>
        <a:xfrm>
          <a:off x="13544550" y="13906500"/>
          <a:ext cx="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4105275</xdr:colOff>
      <xdr:row>71</xdr:row>
      <xdr:rowOff>0</xdr:rowOff>
    </xdr:from>
    <xdr:to>
      <xdr:col>10</xdr:col>
      <xdr:colOff>4324350</xdr:colOff>
      <xdr:row>71</xdr:row>
      <xdr:rowOff>190500</xdr:rowOff>
    </xdr:to>
    <xdr:sp>
      <xdr:nvSpPr>
        <xdr:cNvPr id="5" name="Прямоугольник 5"/>
        <xdr:cNvSpPr>
          <a:spLocks/>
        </xdr:cNvSpPr>
      </xdr:nvSpPr>
      <xdr:spPr>
        <a:xfrm>
          <a:off x="13544550" y="15306675"/>
          <a:ext cx="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4076700</xdr:colOff>
      <xdr:row>86</xdr:row>
      <xdr:rowOff>0</xdr:rowOff>
    </xdr:from>
    <xdr:to>
      <xdr:col>10</xdr:col>
      <xdr:colOff>4305300</xdr:colOff>
      <xdr:row>86</xdr:row>
      <xdr:rowOff>190500</xdr:rowOff>
    </xdr:to>
    <xdr:sp>
      <xdr:nvSpPr>
        <xdr:cNvPr id="6" name="Прямоугольник 6"/>
        <xdr:cNvSpPr>
          <a:spLocks/>
        </xdr:cNvSpPr>
      </xdr:nvSpPr>
      <xdr:spPr>
        <a:xfrm>
          <a:off x="13544550" y="18307050"/>
          <a:ext cx="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4076700</xdr:colOff>
      <xdr:row>92</xdr:row>
      <xdr:rowOff>190500</xdr:rowOff>
    </xdr:from>
    <xdr:to>
      <xdr:col>10</xdr:col>
      <xdr:colOff>4295775</xdr:colOff>
      <xdr:row>93</xdr:row>
      <xdr:rowOff>180975</xdr:rowOff>
    </xdr:to>
    <xdr:sp>
      <xdr:nvSpPr>
        <xdr:cNvPr id="7" name="Прямоугольник 7"/>
        <xdr:cNvSpPr>
          <a:spLocks/>
        </xdr:cNvSpPr>
      </xdr:nvSpPr>
      <xdr:spPr>
        <a:xfrm>
          <a:off x="13544550" y="19697700"/>
          <a:ext cx="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5629275</xdr:colOff>
      <xdr:row>20</xdr:row>
      <xdr:rowOff>247650</xdr:rowOff>
    </xdr:from>
    <xdr:to>
      <xdr:col>10</xdr:col>
      <xdr:colOff>5943600</xdr:colOff>
      <xdr:row>20</xdr:row>
      <xdr:rowOff>381000</xdr:rowOff>
    </xdr:to>
    <xdr:sp>
      <xdr:nvSpPr>
        <xdr:cNvPr id="8" name="Блок-схема: объединение 10"/>
        <xdr:cNvSpPr>
          <a:spLocks/>
        </xdr:cNvSpPr>
      </xdr:nvSpPr>
      <xdr:spPr>
        <a:xfrm>
          <a:off x="13544550" y="5305425"/>
          <a:ext cx="0" cy="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3248025</xdr:colOff>
      <xdr:row>20</xdr:row>
      <xdr:rowOff>304800</xdr:rowOff>
    </xdr:from>
    <xdr:to>
      <xdr:col>15</xdr:col>
      <xdr:colOff>9525</xdr:colOff>
      <xdr:row>20</xdr:row>
      <xdr:rowOff>381000</xdr:rowOff>
    </xdr:to>
    <xdr:sp>
      <xdr:nvSpPr>
        <xdr:cNvPr id="9" name="Блок-схема: объединение 11"/>
        <xdr:cNvSpPr>
          <a:spLocks/>
        </xdr:cNvSpPr>
      </xdr:nvSpPr>
      <xdr:spPr>
        <a:xfrm>
          <a:off x="13544550" y="5305425"/>
          <a:ext cx="0" cy="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3200400</xdr:colOff>
      <xdr:row>20</xdr:row>
      <xdr:rowOff>295275</xdr:rowOff>
    </xdr:from>
    <xdr:to>
      <xdr:col>17</xdr:col>
      <xdr:colOff>0</xdr:colOff>
      <xdr:row>20</xdr:row>
      <xdr:rowOff>381000</xdr:rowOff>
    </xdr:to>
    <xdr:sp>
      <xdr:nvSpPr>
        <xdr:cNvPr id="10" name="Блок-схема: объединение 12"/>
        <xdr:cNvSpPr>
          <a:spLocks/>
        </xdr:cNvSpPr>
      </xdr:nvSpPr>
      <xdr:spPr>
        <a:xfrm>
          <a:off x="13544550" y="5305425"/>
          <a:ext cx="0" cy="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142875</xdr:rowOff>
    </xdr:from>
    <xdr:to>
      <xdr:col>10</xdr:col>
      <xdr:colOff>0</xdr:colOff>
      <xdr:row>42</xdr:row>
      <xdr:rowOff>0</xdr:rowOff>
    </xdr:to>
    <xdr:sp>
      <xdr:nvSpPr>
        <xdr:cNvPr id="11" name="Блок-схема: объединение 13"/>
        <xdr:cNvSpPr>
          <a:spLocks/>
        </xdr:cNvSpPr>
      </xdr:nvSpPr>
      <xdr:spPr>
        <a:xfrm>
          <a:off x="13544550" y="9248775"/>
          <a:ext cx="0" cy="257175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3276600</xdr:colOff>
      <xdr:row>48</xdr:row>
      <xdr:rowOff>0</xdr:rowOff>
    </xdr:from>
    <xdr:to>
      <xdr:col>17</xdr:col>
      <xdr:colOff>0</xdr:colOff>
      <xdr:row>49</xdr:row>
      <xdr:rowOff>57150</xdr:rowOff>
    </xdr:to>
    <xdr:sp>
      <xdr:nvSpPr>
        <xdr:cNvPr id="12" name="Блок-схема: объединение 14"/>
        <xdr:cNvSpPr>
          <a:spLocks/>
        </xdr:cNvSpPr>
      </xdr:nvSpPr>
      <xdr:spPr>
        <a:xfrm>
          <a:off x="13544550" y="10706100"/>
          <a:ext cx="0" cy="257175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19050</xdr:rowOff>
    </xdr:from>
    <xdr:to>
      <xdr:col>10</xdr:col>
      <xdr:colOff>0</xdr:colOff>
      <xdr:row>50</xdr:row>
      <xdr:rowOff>76200</xdr:rowOff>
    </xdr:to>
    <xdr:sp>
      <xdr:nvSpPr>
        <xdr:cNvPr id="13" name="Блок-схема: объединение 15"/>
        <xdr:cNvSpPr>
          <a:spLocks/>
        </xdr:cNvSpPr>
      </xdr:nvSpPr>
      <xdr:spPr>
        <a:xfrm>
          <a:off x="13544550" y="10925175"/>
          <a:ext cx="0" cy="257175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2447925</xdr:colOff>
      <xdr:row>64</xdr:row>
      <xdr:rowOff>28575</xdr:rowOff>
    </xdr:from>
    <xdr:to>
      <xdr:col>10</xdr:col>
      <xdr:colOff>2771775</xdr:colOff>
      <xdr:row>65</xdr:row>
      <xdr:rowOff>95250</xdr:rowOff>
    </xdr:to>
    <xdr:sp>
      <xdr:nvSpPr>
        <xdr:cNvPr id="14" name="Блок-схема: объединение 16"/>
        <xdr:cNvSpPr>
          <a:spLocks/>
        </xdr:cNvSpPr>
      </xdr:nvSpPr>
      <xdr:spPr>
        <a:xfrm>
          <a:off x="13544550" y="13935075"/>
          <a:ext cx="0" cy="26670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3152775</xdr:colOff>
      <xdr:row>71</xdr:row>
      <xdr:rowOff>19050</xdr:rowOff>
    </xdr:from>
    <xdr:to>
      <xdr:col>10</xdr:col>
      <xdr:colOff>3476625</xdr:colOff>
      <xdr:row>72</xdr:row>
      <xdr:rowOff>85725</xdr:rowOff>
    </xdr:to>
    <xdr:sp>
      <xdr:nvSpPr>
        <xdr:cNvPr id="15" name="Блок-схема: объединение 17"/>
        <xdr:cNvSpPr>
          <a:spLocks/>
        </xdr:cNvSpPr>
      </xdr:nvSpPr>
      <xdr:spPr>
        <a:xfrm>
          <a:off x="13544550" y="15325725"/>
          <a:ext cx="0" cy="26670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2914650</xdr:colOff>
      <xdr:row>64</xdr:row>
      <xdr:rowOff>19050</xdr:rowOff>
    </xdr:from>
    <xdr:to>
      <xdr:col>15</xdr:col>
      <xdr:colOff>3257550</xdr:colOff>
      <xdr:row>65</xdr:row>
      <xdr:rowOff>85725</xdr:rowOff>
    </xdr:to>
    <xdr:sp>
      <xdr:nvSpPr>
        <xdr:cNvPr id="16" name="Блок-схема: объединение 18"/>
        <xdr:cNvSpPr>
          <a:spLocks/>
        </xdr:cNvSpPr>
      </xdr:nvSpPr>
      <xdr:spPr>
        <a:xfrm>
          <a:off x="13544550" y="13925550"/>
          <a:ext cx="0" cy="26670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70</xdr:row>
      <xdr:rowOff>28575</xdr:rowOff>
    </xdr:from>
    <xdr:to>
      <xdr:col>10</xdr:col>
      <xdr:colOff>0</xdr:colOff>
      <xdr:row>71</xdr:row>
      <xdr:rowOff>95250</xdr:rowOff>
    </xdr:to>
    <xdr:sp>
      <xdr:nvSpPr>
        <xdr:cNvPr id="17" name="Блок-схема: объединение 19"/>
        <xdr:cNvSpPr>
          <a:spLocks/>
        </xdr:cNvSpPr>
      </xdr:nvSpPr>
      <xdr:spPr>
        <a:xfrm>
          <a:off x="13544550" y="15135225"/>
          <a:ext cx="0" cy="26670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87</xdr:row>
      <xdr:rowOff>76200</xdr:rowOff>
    </xdr:to>
    <xdr:sp>
      <xdr:nvSpPr>
        <xdr:cNvPr id="18" name="Блок-схема: объединение 20"/>
        <xdr:cNvSpPr>
          <a:spLocks/>
        </xdr:cNvSpPr>
      </xdr:nvSpPr>
      <xdr:spPr>
        <a:xfrm>
          <a:off x="13544550" y="18307050"/>
          <a:ext cx="0" cy="276225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1638300</xdr:colOff>
      <xdr:row>93</xdr:row>
      <xdr:rowOff>9525</xdr:rowOff>
    </xdr:from>
    <xdr:to>
      <xdr:col>10</xdr:col>
      <xdr:colOff>1952625</xdr:colOff>
      <xdr:row>94</xdr:row>
      <xdr:rowOff>76200</xdr:rowOff>
    </xdr:to>
    <xdr:sp>
      <xdr:nvSpPr>
        <xdr:cNvPr id="19" name="Блок-схема: объединение 21"/>
        <xdr:cNvSpPr>
          <a:spLocks/>
        </xdr:cNvSpPr>
      </xdr:nvSpPr>
      <xdr:spPr>
        <a:xfrm>
          <a:off x="13544550" y="19716750"/>
          <a:ext cx="0" cy="26670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19050</xdr:rowOff>
    </xdr:from>
    <xdr:to>
      <xdr:col>10</xdr:col>
      <xdr:colOff>0</xdr:colOff>
      <xdr:row>86</xdr:row>
      <xdr:rowOff>76200</xdr:rowOff>
    </xdr:to>
    <xdr:sp>
      <xdr:nvSpPr>
        <xdr:cNvPr id="20" name="Блок-схема: объединение 22"/>
        <xdr:cNvSpPr>
          <a:spLocks/>
        </xdr:cNvSpPr>
      </xdr:nvSpPr>
      <xdr:spPr>
        <a:xfrm>
          <a:off x="13544550" y="18126075"/>
          <a:ext cx="0" cy="257175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2886075</xdr:colOff>
      <xdr:row>92</xdr:row>
      <xdr:rowOff>19050</xdr:rowOff>
    </xdr:from>
    <xdr:to>
      <xdr:col>15</xdr:col>
      <xdr:colOff>3200400</xdr:colOff>
      <xdr:row>93</xdr:row>
      <xdr:rowOff>85725</xdr:rowOff>
    </xdr:to>
    <xdr:sp>
      <xdr:nvSpPr>
        <xdr:cNvPr id="21" name="Блок-схема: объединение 23"/>
        <xdr:cNvSpPr>
          <a:spLocks/>
        </xdr:cNvSpPr>
      </xdr:nvSpPr>
      <xdr:spPr>
        <a:xfrm>
          <a:off x="13544550" y="19526250"/>
          <a:ext cx="0" cy="26670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28575</xdr:rowOff>
    </xdr:from>
    <xdr:to>
      <xdr:col>10</xdr:col>
      <xdr:colOff>0</xdr:colOff>
      <xdr:row>43</xdr:row>
      <xdr:rowOff>95250</xdr:rowOff>
    </xdr:to>
    <xdr:sp>
      <xdr:nvSpPr>
        <xdr:cNvPr id="22" name="Блок-схема: объединение 24"/>
        <xdr:cNvSpPr>
          <a:spLocks/>
        </xdr:cNvSpPr>
      </xdr:nvSpPr>
      <xdr:spPr>
        <a:xfrm>
          <a:off x="13544550" y="9534525"/>
          <a:ext cx="0" cy="26670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15</xdr:col>
      <xdr:colOff>95250</xdr:colOff>
      <xdr:row>42</xdr:row>
      <xdr:rowOff>66675</xdr:rowOff>
    </xdr:to>
    <xdr:sp>
      <xdr:nvSpPr>
        <xdr:cNvPr id="23" name="Блок-схема: объединение 25"/>
        <xdr:cNvSpPr>
          <a:spLocks/>
        </xdr:cNvSpPr>
      </xdr:nvSpPr>
      <xdr:spPr>
        <a:xfrm>
          <a:off x="13544550" y="9305925"/>
          <a:ext cx="0" cy="26670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2905125</xdr:colOff>
      <xdr:row>49</xdr:row>
      <xdr:rowOff>28575</xdr:rowOff>
    </xdr:from>
    <xdr:to>
      <xdr:col>13</xdr:col>
      <xdr:colOff>3219450</xdr:colOff>
      <xdr:row>50</xdr:row>
      <xdr:rowOff>95250</xdr:rowOff>
    </xdr:to>
    <xdr:sp>
      <xdr:nvSpPr>
        <xdr:cNvPr id="24" name="Блок-схема: объединение 26"/>
        <xdr:cNvSpPr>
          <a:spLocks/>
        </xdr:cNvSpPr>
      </xdr:nvSpPr>
      <xdr:spPr>
        <a:xfrm>
          <a:off x="13544550" y="10934700"/>
          <a:ext cx="0" cy="26670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2933700</xdr:colOff>
      <xdr:row>64</xdr:row>
      <xdr:rowOff>47625</xdr:rowOff>
    </xdr:from>
    <xdr:to>
      <xdr:col>13</xdr:col>
      <xdr:colOff>3257550</xdr:colOff>
      <xdr:row>65</xdr:row>
      <xdr:rowOff>114300</xdr:rowOff>
    </xdr:to>
    <xdr:sp>
      <xdr:nvSpPr>
        <xdr:cNvPr id="25" name="Блок-схема: объединение 27"/>
        <xdr:cNvSpPr>
          <a:spLocks/>
        </xdr:cNvSpPr>
      </xdr:nvSpPr>
      <xdr:spPr>
        <a:xfrm>
          <a:off x="13544550" y="13954125"/>
          <a:ext cx="0" cy="26670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2981325</xdr:colOff>
      <xdr:row>71</xdr:row>
      <xdr:rowOff>19050</xdr:rowOff>
    </xdr:from>
    <xdr:to>
      <xdr:col>14</xdr:col>
      <xdr:colOff>0</xdr:colOff>
      <xdr:row>72</xdr:row>
      <xdr:rowOff>85725</xdr:rowOff>
    </xdr:to>
    <xdr:sp>
      <xdr:nvSpPr>
        <xdr:cNvPr id="26" name="Блок-схема: объединение 28"/>
        <xdr:cNvSpPr>
          <a:spLocks/>
        </xdr:cNvSpPr>
      </xdr:nvSpPr>
      <xdr:spPr>
        <a:xfrm>
          <a:off x="13544550" y="15325725"/>
          <a:ext cx="0" cy="26670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28575</xdr:rowOff>
    </xdr:from>
    <xdr:to>
      <xdr:col>10</xdr:col>
      <xdr:colOff>0</xdr:colOff>
      <xdr:row>87</xdr:row>
      <xdr:rowOff>104775</xdr:rowOff>
    </xdr:to>
    <xdr:sp>
      <xdr:nvSpPr>
        <xdr:cNvPr id="27" name="Блок-схема: объединение 29"/>
        <xdr:cNvSpPr>
          <a:spLocks/>
        </xdr:cNvSpPr>
      </xdr:nvSpPr>
      <xdr:spPr>
        <a:xfrm>
          <a:off x="13544550" y="18335625"/>
          <a:ext cx="0" cy="276225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2914650</xdr:colOff>
      <xdr:row>93</xdr:row>
      <xdr:rowOff>28575</xdr:rowOff>
    </xdr:from>
    <xdr:to>
      <xdr:col>13</xdr:col>
      <xdr:colOff>3248025</xdr:colOff>
      <xdr:row>94</xdr:row>
      <xdr:rowOff>95250</xdr:rowOff>
    </xdr:to>
    <xdr:sp>
      <xdr:nvSpPr>
        <xdr:cNvPr id="28" name="Блок-схема: объединение 30"/>
        <xdr:cNvSpPr>
          <a:spLocks/>
        </xdr:cNvSpPr>
      </xdr:nvSpPr>
      <xdr:spPr>
        <a:xfrm>
          <a:off x="13544550" y="19735800"/>
          <a:ext cx="0" cy="26670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2990850</xdr:colOff>
      <xdr:row>85</xdr:row>
      <xdr:rowOff>19050</xdr:rowOff>
    </xdr:from>
    <xdr:to>
      <xdr:col>7</xdr:col>
      <xdr:colOff>3324225</xdr:colOff>
      <xdr:row>86</xdr:row>
      <xdr:rowOff>76200</xdr:rowOff>
    </xdr:to>
    <xdr:sp>
      <xdr:nvSpPr>
        <xdr:cNvPr id="29" name="Блок-схема: объединение 36"/>
        <xdr:cNvSpPr>
          <a:spLocks/>
        </xdr:cNvSpPr>
      </xdr:nvSpPr>
      <xdr:spPr>
        <a:xfrm>
          <a:off x="12287250" y="18126075"/>
          <a:ext cx="333375" cy="257175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2962275</xdr:colOff>
      <xdr:row>92</xdr:row>
      <xdr:rowOff>19050</xdr:rowOff>
    </xdr:from>
    <xdr:to>
      <xdr:col>7</xdr:col>
      <xdr:colOff>3286125</xdr:colOff>
      <xdr:row>93</xdr:row>
      <xdr:rowOff>85725</xdr:rowOff>
    </xdr:to>
    <xdr:sp>
      <xdr:nvSpPr>
        <xdr:cNvPr id="30" name="Блок-схема: объединение 37"/>
        <xdr:cNvSpPr>
          <a:spLocks/>
        </xdr:cNvSpPr>
      </xdr:nvSpPr>
      <xdr:spPr>
        <a:xfrm>
          <a:off x="12258675" y="19526250"/>
          <a:ext cx="333375" cy="266700"/>
        </a:xfrm>
        <a:prstGeom prst="flowChartMerg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</xdr:row>
      <xdr:rowOff>190500</xdr:rowOff>
    </xdr:from>
    <xdr:to>
      <xdr:col>8</xdr:col>
      <xdr:colOff>9525</xdr:colOff>
      <xdr:row>21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685925"/>
          <a:ext cx="60293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7"/>
  <sheetViews>
    <sheetView zoomScale="90" zoomScaleNormal="90" zoomScalePageLayoutView="0" workbookViewId="0" topLeftCell="A20">
      <selection activeCell="I35" sqref="I35"/>
    </sheetView>
  </sheetViews>
  <sheetFormatPr defaultColWidth="9.140625" defaultRowHeight="15"/>
  <cols>
    <col min="1" max="1" width="9.140625" style="3" customWidth="1"/>
    <col min="2" max="2" width="0.5625" style="3" customWidth="1"/>
    <col min="3" max="3" width="4.421875" style="38" customWidth="1"/>
    <col min="4" max="4" width="70.7109375" style="6" customWidth="1"/>
    <col min="5" max="6" width="16.57421875" style="3" customWidth="1"/>
    <col min="7" max="7" width="20.140625" style="3" customWidth="1"/>
    <col min="8" max="8" width="0.5625" style="3" customWidth="1"/>
    <col min="9" max="16384" width="9.140625" style="3" customWidth="1"/>
  </cols>
  <sheetData>
    <row r="1" spans="2:8" ht="15" customHeight="1" hidden="1">
      <c r="B1" s="128"/>
      <c r="C1" s="125"/>
      <c r="D1" s="109"/>
      <c r="E1" s="110">
        <f>55*5</f>
        <v>275</v>
      </c>
      <c r="F1" s="110">
        <f>45*5</f>
        <v>225</v>
      </c>
      <c r="G1" s="110">
        <f>35*5</f>
        <v>175</v>
      </c>
      <c r="H1" s="128"/>
    </row>
    <row r="2" spans="2:8" ht="14.25">
      <c r="B2" s="128"/>
      <c r="C2" s="163"/>
      <c r="D2" s="164"/>
      <c r="E2" s="8"/>
      <c r="F2" s="8"/>
      <c r="G2" s="8"/>
      <c r="H2" s="128"/>
    </row>
    <row r="3" spans="2:8" ht="2.25" customHeight="1" thickBot="1">
      <c r="B3" s="129"/>
      <c r="C3" s="129"/>
      <c r="D3" s="129"/>
      <c r="E3" s="129"/>
      <c r="F3" s="130"/>
      <c r="G3" s="131"/>
      <c r="H3" s="129"/>
    </row>
    <row r="4" spans="2:8" ht="21" customHeight="1">
      <c r="B4" s="128"/>
      <c r="C4" s="528" t="s">
        <v>23</v>
      </c>
      <c r="D4" s="528"/>
      <c r="E4" s="528"/>
      <c r="F4" s="528"/>
      <c r="G4" s="529"/>
      <c r="H4" s="128"/>
    </row>
    <row r="5" spans="2:8" ht="21" customHeight="1">
      <c r="B5" s="128"/>
      <c r="C5" s="530" t="s">
        <v>21</v>
      </c>
      <c r="D5" s="530"/>
      <c r="E5" s="530"/>
      <c r="F5" s="530"/>
      <c r="G5" s="531"/>
      <c r="H5" s="128"/>
    </row>
    <row r="6" spans="2:8" ht="18">
      <c r="B6" s="128"/>
      <c r="C6" s="125"/>
      <c r="D6" s="166" t="s">
        <v>3</v>
      </c>
      <c r="E6" s="175" t="s">
        <v>6</v>
      </c>
      <c r="F6" s="175" t="s">
        <v>5</v>
      </c>
      <c r="G6" s="171" t="s">
        <v>4</v>
      </c>
      <c r="H6" s="128"/>
    </row>
    <row r="7" spans="2:8" s="1" customFormat="1" ht="44.25" customHeight="1">
      <c r="B7" s="162"/>
      <c r="C7" s="138">
        <v>1</v>
      </c>
      <c r="D7" s="167" t="s">
        <v>307</v>
      </c>
      <c r="E7" s="176" t="s">
        <v>16</v>
      </c>
      <c r="F7" s="176" t="s">
        <v>17</v>
      </c>
      <c r="G7" s="172" t="s">
        <v>248</v>
      </c>
      <c r="H7" s="162"/>
    </row>
    <row r="8" spans="2:8" s="1" customFormat="1" ht="60" customHeight="1">
      <c r="B8" s="162"/>
      <c r="C8" s="138">
        <v>2</v>
      </c>
      <c r="D8" s="167" t="s">
        <v>309</v>
      </c>
      <c r="E8" s="176" t="s">
        <v>16</v>
      </c>
      <c r="F8" s="176" t="s">
        <v>17</v>
      </c>
      <c r="G8" s="172" t="s">
        <v>248</v>
      </c>
      <c r="H8" s="162"/>
    </row>
    <row r="9" spans="2:8" s="1" customFormat="1" ht="33.75" customHeight="1">
      <c r="B9" s="162"/>
      <c r="C9" s="138">
        <v>3</v>
      </c>
      <c r="D9" s="167" t="s">
        <v>305</v>
      </c>
      <c r="E9" s="176" t="s">
        <v>16</v>
      </c>
      <c r="F9" s="176" t="s">
        <v>17</v>
      </c>
      <c r="G9" s="172" t="s">
        <v>248</v>
      </c>
      <c r="H9" s="162"/>
    </row>
    <row r="10" spans="2:8" s="1" customFormat="1" ht="42" customHeight="1">
      <c r="B10" s="162"/>
      <c r="C10" s="138">
        <v>4</v>
      </c>
      <c r="D10" s="167" t="s">
        <v>306</v>
      </c>
      <c r="E10" s="176" t="s">
        <v>16</v>
      </c>
      <c r="F10" s="176" t="s">
        <v>17</v>
      </c>
      <c r="G10" s="172" t="s">
        <v>248</v>
      </c>
      <c r="H10" s="162"/>
    </row>
    <row r="11" spans="2:8" s="1" customFormat="1" ht="45.75" customHeight="1">
      <c r="B11" s="162"/>
      <c r="C11" s="138">
        <v>5</v>
      </c>
      <c r="D11" s="167" t="s">
        <v>308</v>
      </c>
      <c r="E11" s="176" t="s">
        <v>16</v>
      </c>
      <c r="F11" s="176" t="s">
        <v>17</v>
      </c>
      <c r="G11" s="172" t="s">
        <v>248</v>
      </c>
      <c r="H11" s="162"/>
    </row>
    <row r="12" spans="2:8" s="1" customFormat="1" ht="21.75" customHeight="1">
      <c r="B12" s="162"/>
      <c r="C12" s="532" t="s">
        <v>252</v>
      </c>
      <c r="D12" s="533"/>
      <c r="E12" s="180" t="s">
        <v>249</v>
      </c>
      <c r="F12" s="180" t="s">
        <v>250</v>
      </c>
      <c r="G12" s="181" t="s">
        <v>251</v>
      </c>
      <c r="H12" s="162"/>
    </row>
    <row r="13" spans="2:8" ht="15">
      <c r="B13" s="128"/>
      <c r="C13" s="125"/>
      <c r="D13" s="168" t="s">
        <v>7</v>
      </c>
      <c r="E13" s="177" t="s">
        <v>10</v>
      </c>
      <c r="F13" s="177" t="s">
        <v>9</v>
      </c>
      <c r="G13" s="173" t="s">
        <v>11</v>
      </c>
      <c r="H13" s="128"/>
    </row>
    <row r="14" spans="2:8" ht="14.25">
      <c r="B14" s="128"/>
      <c r="C14" s="125"/>
      <c r="D14" s="169" t="s">
        <v>8</v>
      </c>
      <c r="E14" s="178" t="s">
        <v>14</v>
      </c>
      <c r="F14" s="178" t="s">
        <v>13</v>
      </c>
      <c r="G14" s="125" t="s">
        <v>12</v>
      </c>
      <c r="H14" s="128"/>
    </row>
    <row r="15" spans="2:8" ht="18">
      <c r="B15" s="128"/>
      <c r="C15" s="125"/>
      <c r="D15" s="166" t="s">
        <v>20</v>
      </c>
      <c r="E15" s="175" t="s">
        <v>6</v>
      </c>
      <c r="F15" s="175" t="s">
        <v>5</v>
      </c>
      <c r="G15" s="171" t="s">
        <v>4</v>
      </c>
      <c r="H15" s="128"/>
    </row>
    <row r="16" spans="2:8" ht="19.5" customHeight="1">
      <c r="B16" s="128"/>
      <c r="C16" s="125">
        <v>1</v>
      </c>
      <c r="D16" s="170" t="s">
        <v>310</v>
      </c>
      <c r="E16" s="179" t="s">
        <v>15</v>
      </c>
      <c r="F16" s="179" t="s">
        <v>15</v>
      </c>
      <c r="G16" s="179" t="s">
        <v>15</v>
      </c>
      <c r="H16" s="128"/>
    </row>
    <row r="17" spans="2:8" ht="14.25">
      <c r="B17" s="128"/>
      <c r="C17" s="125">
        <v>2</v>
      </c>
      <c r="D17" s="170" t="s">
        <v>18</v>
      </c>
      <c r="E17" s="179" t="s">
        <v>24</v>
      </c>
      <c r="F17" s="179" t="s">
        <v>24</v>
      </c>
      <c r="G17" s="179" t="s">
        <v>24</v>
      </c>
      <c r="H17" s="128"/>
    </row>
    <row r="18" spans="2:8" ht="15.75" thickBot="1">
      <c r="B18" s="128"/>
      <c r="C18" s="126">
        <v>3</v>
      </c>
      <c r="D18" s="123" t="s">
        <v>19</v>
      </c>
      <c r="E18" s="174" t="s">
        <v>315</v>
      </c>
      <c r="F18" s="174" t="s">
        <v>315</v>
      </c>
      <c r="G18" s="165" t="s">
        <v>315</v>
      </c>
      <c r="H18" s="128"/>
    </row>
    <row r="19" spans="2:8" ht="2.25" customHeight="1" thickBot="1">
      <c r="B19" s="129"/>
      <c r="C19" s="130"/>
      <c r="D19" s="131"/>
      <c r="E19" s="129"/>
      <c r="F19" s="130"/>
      <c r="G19" s="131"/>
      <c r="H19" s="129"/>
    </row>
    <row r="20" spans="2:8" ht="21" customHeight="1">
      <c r="B20" s="128"/>
      <c r="C20" s="528" t="s">
        <v>22</v>
      </c>
      <c r="D20" s="528"/>
      <c r="E20" s="528"/>
      <c r="F20" s="528"/>
      <c r="G20" s="529"/>
      <c r="H20" s="128"/>
    </row>
    <row r="21" spans="2:8" ht="22.5" customHeight="1">
      <c r="B21" s="128"/>
      <c r="C21" s="532" t="s">
        <v>136</v>
      </c>
      <c r="D21" s="532"/>
      <c r="E21" s="532"/>
      <c r="F21" s="532"/>
      <c r="G21" s="534"/>
      <c r="H21" s="128"/>
    </row>
    <row r="22" spans="2:8" ht="52.5" customHeight="1">
      <c r="B22" s="128"/>
      <c r="C22" s="526" t="s">
        <v>136</v>
      </c>
      <c r="D22" s="527"/>
      <c r="E22" s="113" t="s">
        <v>257</v>
      </c>
      <c r="F22" s="113" t="s">
        <v>255</v>
      </c>
      <c r="G22" s="115" t="s">
        <v>256</v>
      </c>
      <c r="H22" s="128"/>
    </row>
    <row r="23" spans="2:8" ht="17.25" customHeight="1">
      <c r="B23" s="128"/>
      <c r="C23" s="125">
        <v>1</v>
      </c>
      <c r="D23" s="218" t="s">
        <v>165</v>
      </c>
      <c r="E23" s="210" t="s">
        <v>344</v>
      </c>
      <c r="F23" s="211">
        <v>7000</v>
      </c>
      <c r="G23" s="212" t="s">
        <v>164</v>
      </c>
      <c r="H23" s="128"/>
    </row>
    <row r="24" spans="2:8" ht="17.25" customHeight="1">
      <c r="B24" s="128"/>
      <c r="C24" s="125">
        <v>2</v>
      </c>
      <c r="D24" s="218" t="s">
        <v>170</v>
      </c>
      <c r="E24" s="210" t="s">
        <v>345</v>
      </c>
      <c r="F24" s="211">
        <v>3000</v>
      </c>
      <c r="G24" s="212" t="s">
        <v>162</v>
      </c>
      <c r="H24" s="128"/>
    </row>
    <row r="25" spans="2:8" ht="17.25" customHeight="1">
      <c r="B25" s="128"/>
      <c r="C25" s="125">
        <v>3</v>
      </c>
      <c r="D25" s="218" t="s">
        <v>353</v>
      </c>
      <c r="E25" s="210" t="s">
        <v>345</v>
      </c>
      <c r="F25" s="211">
        <v>3000</v>
      </c>
      <c r="G25" s="212" t="s">
        <v>162</v>
      </c>
      <c r="H25" s="128"/>
    </row>
    <row r="26" spans="2:8" ht="17.25" customHeight="1">
      <c r="B26" s="128"/>
      <c r="C26" s="125">
        <v>4</v>
      </c>
      <c r="D26" s="218" t="s">
        <v>354</v>
      </c>
      <c r="E26" s="210" t="s">
        <v>345</v>
      </c>
      <c r="F26" s="211">
        <v>3000</v>
      </c>
      <c r="G26" s="212" t="s">
        <v>162</v>
      </c>
      <c r="H26" s="128"/>
    </row>
    <row r="27" spans="2:8" ht="17.25" customHeight="1">
      <c r="B27" s="128"/>
      <c r="C27" s="125">
        <v>5</v>
      </c>
      <c r="D27" s="218" t="s">
        <v>355</v>
      </c>
      <c r="E27" s="210" t="s">
        <v>346</v>
      </c>
      <c r="F27" s="211">
        <v>5000</v>
      </c>
      <c r="G27" s="212" t="s">
        <v>163</v>
      </c>
      <c r="H27" s="128"/>
    </row>
    <row r="28" spans="2:8" ht="17.25" customHeight="1">
      <c r="B28" s="128"/>
      <c r="C28" s="125">
        <v>6</v>
      </c>
      <c r="D28" s="218" t="s">
        <v>356</v>
      </c>
      <c r="E28" s="210" t="s">
        <v>346</v>
      </c>
      <c r="F28" s="211">
        <v>5000</v>
      </c>
      <c r="G28" s="212" t="s">
        <v>163</v>
      </c>
      <c r="H28" s="128"/>
    </row>
    <row r="29" spans="2:8" ht="17.25" customHeight="1">
      <c r="B29" s="128"/>
      <c r="C29" s="125">
        <v>7</v>
      </c>
      <c r="D29" s="218" t="s">
        <v>166</v>
      </c>
      <c r="E29" s="210" t="s">
        <v>346</v>
      </c>
      <c r="F29" s="211">
        <v>5000</v>
      </c>
      <c r="G29" s="212" t="s">
        <v>163</v>
      </c>
      <c r="H29" s="128"/>
    </row>
    <row r="30" spans="2:8" ht="17.25" customHeight="1">
      <c r="B30" s="128"/>
      <c r="C30" s="125">
        <v>8</v>
      </c>
      <c r="D30" s="218" t="s">
        <v>357</v>
      </c>
      <c r="E30" s="210" t="s">
        <v>346</v>
      </c>
      <c r="F30" s="211">
        <v>5000</v>
      </c>
      <c r="G30" s="212" t="s">
        <v>163</v>
      </c>
      <c r="H30" s="128"/>
    </row>
    <row r="31" spans="2:8" ht="17.25" customHeight="1">
      <c r="B31" s="128"/>
      <c r="C31" s="125">
        <v>9</v>
      </c>
      <c r="D31" s="218" t="s">
        <v>358</v>
      </c>
      <c r="E31" s="210" t="s">
        <v>346</v>
      </c>
      <c r="F31" s="211">
        <v>5000</v>
      </c>
      <c r="G31" s="212" t="s">
        <v>163</v>
      </c>
      <c r="H31" s="128"/>
    </row>
    <row r="32" spans="2:8" ht="17.25" customHeight="1">
      <c r="B32" s="128"/>
      <c r="C32" s="125">
        <v>10</v>
      </c>
      <c r="D32" s="218" t="s">
        <v>359</v>
      </c>
      <c r="E32" s="210" t="s">
        <v>346</v>
      </c>
      <c r="F32" s="211">
        <v>5000</v>
      </c>
      <c r="G32" s="212" t="s">
        <v>163</v>
      </c>
      <c r="H32" s="128"/>
    </row>
    <row r="33" spans="2:8" ht="17.25" customHeight="1">
      <c r="B33" s="128"/>
      <c r="C33" s="125">
        <v>11</v>
      </c>
      <c r="D33" s="218" t="s">
        <v>360</v>
      </c>
      <c r="E33" s="210" t="s">
        <v>346</v>
      </c>
      <c r="F33" s="211">
        <v>5000</v>
      </c>
      <c r="G33" s="212" t="s">
        <v>163</v>
      </c>
      <c r="H33" s="128"/>
    </row>
    <row r="34" spans="2:8" ht="17.25" customHeight="1">
      <c r="B34" s="128"/>
      <c r="C34" s="125">
        <v>12</v>
      </c>
      <c r="D34" s="218" t="s">
        <v>361</v>
      </c>
      <c r="E34" s="210" t="s">
        <v>346</v>
      </c>
      <c r="F34" s="211">
        <v>5000</v>
      </c>
      <c r="G34" s="212" t="s">
        <v>163</v>
      </c>
      <c r="H34" s="128"/>
    </row>
    <row r="35" spans="2:8" ht="17.25" customHeight="1">
      <c r="B35" s="128"/>
      <c r="C35" s="125">
        <v>13</v>
      </c>
      <c r="D35" s="218" t="s">
        <v>167</v>
      </c>
      <c r="E35" s="210" t="s">
        <v>347</v>
      </c>
      <c r="F35" s="211">
        <v>7000</v>
      </c>
      <c r="G35" s="212" t="s">
        <v>164</v>
      </c>
      <c r="H35" s="128"/>
    </row>
    <row r="36" spans="2:8" ht="17.25" customHeight="1">
      <c r="B36" s="128"/>
      <c r="C36" s="125">
        <v>14</v>
      </c>
      <c r="D36" s="218" t="s">
        <v>168</v>
      </c>
      <c r="E36" s="210" t="s">
        <v>346</v>
      </c>
      <c r="F36" s="211">
        <v>5000</v>
      </c>
      <c r="G36" s="212" t="s">
        <v>163</v>
      </c>
      <c r="H36" s="128"/>
    </row>
    <row r="37" spans="2:8" ht="17.25" customHeight="1">
      <c r="B37" s="128"/>
      <c r="C37" s="125">
        <v>15</v>
      </c>
      <c r="D37" s="218" t="s">
        <v>362</v>
      </c>
      <c r="E37" s="210" t="s">
        <v>345</v>
      </c>
      <c r="F37" s="211">
        <v>3000</v>
      </c>
      <c r="G37" s="212" t="s">
        <v>162</v>
      </c>
      <c r="H37" s="128"/>
    </row>
    <row r="38" spans="2:8" ht="17.25" customHeight="1">
      <c r="B38" s="128"/>
      <c r="C38" s="125">
        <v>16</v>
      </c>
      <c r="D38" s="218" t="s">
        <v>169</v>
      </c>
      <c r="E38" s="210" t="s">
        <v>345</v>
      </c>
      <c r="F38" s="211">
        <v>3000</v>
      </c>
      <c r="G38" s="212" t="s">
        <v>162</v>
      </c>
      <c r="H38" s="128"/>
    </row>
    <row r="39" spans="2:8" ht="17.25" customHeight="1">
      <c r="B39" s="128"/>
      <c r="C39" s="125">
        <v>17</v>
      </c>
      <c r="D39" s="218" t="s">
        <v>363</v>
      </c>
      <c r="E39" s="210" t="s">
        <v>345</v>
      </c>
      <c r="F39" s="211">
        <v>3000</v>
      </c>
      <c r="G39" s="212" t="s">
        <v>162</v>
      </c>
      <c r="H39" s="128"/>
    </row>
    <row r="40" spans="2:8" ht="17.25" customHeight="1">
      <c r="B40" s="128"/>
      <c r="C40" s="125">
        <v>18</v>
      </c>
      <c r="D40" s="189" t="s">
        <v>314</v>
      </c>
      <c r="E40" s="210" t="s">
        <v>345</v>
      </c>
      <c r="F40" s="211">
        <v>3000</v>
      </c>
      <c r="G40" s="212" t="s">
        <v>162</v>
      </c>
      <c r="H40" s="128"/>
    </row>
    <row r="41" spans="2:8" ht="23.25" customHeight="1" thickBot="1">
      <c r="B41" s="128"/>
      <c r="C41" s="524" t="s">
        <v>311</v>
      </c>
      <c r="D41" s="524"/>
      <c r="E41" s="524"/>
      <c r="F41" s="524"/>
      <c r="G41" s="525"/>
      <c r="H41" s="128"/>
    </row>
    <row r="42" spans="2:8" ht="2.25" customHeight="1" thickBot="1">
      <c r="B42" s="129"/>
      <c r="C42" s="130"/>
      <c r="D42" s="131"/>
      <c r="E42" s="129"/>
      <c r="F42" s="130"/>
      <c r="G42" s="131"/>
      <c r="H42" s="129"/>
    </row>
    <row r="43" spans="2:8" ht="21" customHeight="1">
      <c r="B43" s="128"/>
      <c r="C43" s="528" t="s">
        <v>301</v>
      </c>
      <c r="D43" s="528"/>
      <c r="E43" s="528"/>
      <c r="F43" s="528"/>
      <c r="G43" s="529"/>
      <c r="H43" s="128"/>
    </row>
    <row r="44" spans="2:8" ht="24" customHeight="1">
      <c r="B44" s="128"/>
      <c r="C44" s="532" t="s">
        <v>177</v>
      </c>
      <c r="D44" s="532"/>
      <c r="E44" s="532"/>
      <c r="F44" s="532"/>
      <c r="G44" s="534"/>
      <c r="H44" s="128"/>
    </row>
    <row r="45" spans="2:8" ht="45" customHeight="1">
      <c r="B45" s="128"/>
      <c r="C45" s="125"/>
      <c r="D45" s="112" t="s">
        <v>247</v>
      </c>
      <c r="E45" s="113" t="s">
        <v>46</v>
      </c>
      <c r="F45" s="113" t="s">
        <v>171</v>
      </c>
      <c r="G45" s="115" t="s">
        <v>48</v>
      </c>
      <c r="H45" s="128"/>
    </row>
    <row r="46" spans="2:8" ht="19.5" customHeight="1">
      <c r="B46" s="128"/>
      <c r="C46" s="535" t="s">
        <v>44</v>
      </c>
      <c r="D46" s="536"/>
      <c r="E46" s="110" t="s">
        <v>2</v>
      </c>
      <c r="F46" s="110" t="s">
        <v>49</v>
      </c>
      <c r="G46" s="119" t="s">
        <v>49</v>
      </c>
      <c r="H46" s="128"/>
    </row>
    <row r="47" spans="2:8" ht="15" customHeight="1" hidden="1">
      <c r="B47" s="128"/>
      <c r="C47" s="125"/>
      <c r="D47" s="111" t="s">
        <v>43</v>
      </c>
      <c r="E47" s="111"/>
      <c r="F47" s="111"/>
      <c r="G47" s="116"/>
      <c r="H47" s="128"/>
    </row>
    <row r="48" spans="2:8" s="1" customFormat="1" ht="42.75" customHeight="1">
      <c r="B48" s="162"/>
      <c r="C48" s="138">
        <v>1</v>
      </c>
      <c r="D48" s="198" t="s">
        <v>340</v>
      </c>
      <c r="E48" s="196">
        <v>225</v>
      </c>
      <c r="F48" s="197">
        <v>25</v>
      </c>
      <c r="G48" s="199">
        <f>E48*F48</f>
        <v>5625</v>
      </c>
      <c r="H48" s="162"/>
    </row>
    <row r="49" spans="2:8" s="1" customFormat="1" ht="42.75" customHeight="1">
      <c r="B49" s="162"/>
      <c r="C49" s="138">
        <v>2</v>
      </c>
      <c r="D49" s="198" t="s">
        <v>339</v>
      </c>
      <c r="E49" s="196">
        <v>75</v>
      </c>
      <c r="F49" s="197">
        <v>25</v>
      </c>
      <c r="G49" s="199">
        <f>E49*F49</f>
        <v>1875</v>
      </c>
      <c r="H49" s="162"/>
    </row>
    <row r="50" spans="2:8" s="1" customFormat="1" ht="42.75" customHeight="1">
      <c r="B50" s="162"/>
      <c r="C50" s="138">
        <v>3</v>
      </c>
      <c r="D50" s="198" t="s">
        <v>341</v>
      </c>
      <c r="E50" s="196">
        <v>225</v>
      </c>
      <c r="F50" s="197">
        <v>25</v>
      </c>
      <c r="G50" s="199">
        <f>E50*F50</f>
        <v>5625</v>
      </c>
      <c r="H50" s="162"/>
    </row>
    <row r="51" spans="2:8" s="1" customFormat="1" ht="55.5" customHeight="1">
      <c r="B51" s="162"/>
      <c r="C51" s="200">
        <v>4</v>
      </c>
      <c r="D51" s="198" t="s">
        <v>342</v>
      </c>
      <c r="E51" s="196">
        <v>75</v>
      </c>
      <c r="F51" s="197">
        <v>25</v>
      </c>
      <c r="G51" s="199">
        <f>E51*F51</f>
        <v>1875</v>
      </c>
      <c r="H51" s="162"/>
    </row>
    <row r="52" spans="2:8" s="1" customFormat="1" ht="55.5" customHeight="1">
      <c r="B52" s="162"/>
      <c r="C52" s="200">
        <v>5</v>
      </c>
      <c r="D52" s="198" t="s">
        <v>343</v>
      </c>
      <c r="E52" s="196">
        <v>75</v>
      </c>
      <c r="F52" s="197">
        <v>25</v>
      </c>
      <c r="G52" s="199">
        <f>E52*F52</f>
        <v>1875</v>
      </c>
      <c r="H52" s="162"/>
    </row>
    <row r="53" spans="2:8" s="203" customFormat="1" ht="18" customHeight="1">
      <c r="B53" s="202"/>
      <c r="C53" s="125"/>
      <c r="D53" s="160" t="s">
        <v>253</v>
      </c>
      <c r="E53" s="158">
        <f>SUM(E48:E52)</f>
        <v>675</v>
      </c>
      <c r="F53" s="159" t="s">
        <v>176</v>
      </c>
      <c r="G53" s="201">
        <f>SUM(G48:G52)</f>
        <v>16875</v>
      </c>
      <c r="H53" s="202"/>
    </row>
    <row r="54" spans="2:8" s="203" customFormat="1" ht="18" customHeight="1">
      <c r="B54" s="202"/>
      <c r="C54" s="182"/>
      <c r="D54" s="540" t="s">
        <v>299</v>
      </c>
      <c r="E54" s="541"/>
      <c r="F54" s="542"/>
      <c r="G54" s="183">
        <f>G53*33%</f>
        <v>5568.75</v>
      </c>
      <c r="H54" s="202"/>
    </row>
    <row r="55" spans="2:8" s="203" customFormat="1" ht="18" customHeight="1" thickBot="1">
      <c r="B55" s="202"/>
      <c r="C55" s="126"/>
      <c r="D55" s="204" t="s">
        <v>254</v>
      </c>
      <c r="E55" s="205"/>
      <c r="F55" s="205"/>
      <c r="G55" s="120">
        <f>G53-G54</f>
        <v>11306.25</v>
      </c>
      <c r="H55" s="202"/>
    </row>
    <row r="56" spans="2:8" ht="14.25" customHeight="1" hidden="1" thickBot="1">
      <c r="B56" s="128"/>
      <c r="C56" s="127"/>
      <c r="D56" s="153"/>
      <c r="E56" s="153"/>
      <c r="F56" s="153"/>
      <c r="G56" s="153"/>
      <c r="H56" s="128"/>
    </row>
    <row r="57" spans="2:8" ht="2.25" customHeight="1">
      <c r="B57" s="129"/>
      <c r="C57" s="130"/>
      <c r="D57" s="131"/>
      <c r="E57" s="129"/>
      <c r="F57" s="130"/>
      <c r="G57" s="131"/>
      <c r="H57" s="129"/>
    </row>
    <row r="58" spans="2:8" ht="21" customHeight="1">
      <c r="B58" s="128"/>
      <c r="C58" s="543" t="s">
        <v>145</v>
      </c>
      <c r="D58" s="544"/>
      <c r="E58" s="544"/>
      <c r="F58" s="544"/>
      <c r="G58" s="545"/>
      <c r="H58" s="128"/>
    </row>
    <row r="59" spans="2:8" ht="21" customHeight="1">
      <c r="B59" s="128"/>
      <c r="C59" s="546" t="s">
        <v>302</v>
      </c>
      <c r="D59" s="546"/>
      <c r="E59" s="546"/>
      <c r="F59" s="546"/>
      <c r="G59" s="547"/>
      <c r="H59" s="128"/>
    </row>
    <row r="60" spans="2:8" ht="36" customHeight="1">
      <c r="B60" s="128"/>
      <c r="C60" s="125"/>
      <c r="D60" s="112" t="s">
        <v>246</v>
      </c>
      <c r="E60" s="206" t="s">
        <v>304</v>
      </c>
      <c r="F60" s="206" t="s">
        <v>303</v>
      </c>
      <c r="G60" s="207" t="s">
        <v>259</v>
      </c>
      <c r="H60" s="128"/>
    </row>
    <row r="61" spans="2:8" ht="17.25" customHeight="1">
      <c r="B61" s="128"/>
      <c r="C61" s="535" t="s">
        <v>352</v>
      </c>
      <c r="D61" s="536"/>
      <c r="E61" s="208"/>
      <c r="F61" s="208"/>
      <c r="G61" s="209"/>
      <c r="H61" s="128"/>
    </row>
    <row r="62" spans="2:8" ht="88.5" customHeight="1">
      <c r="B62" s="128"/>
      <c r="C62" s="125"/>
      <c r="D62" s="190" t="s">
        <v>319</v>
      </c>
      <c r="E62" s="191">
        <v>45</v>
      </c>
      <c r="F62" s="192">
        <v>100</v>
      </c>
      <c r="G62" s="161" t="s">
        <v>300</v>
      </c>
      <c r="H62" s="128"/>
    </row>
    <row r="63" spans="2:8" ht="58.5" customHeight="1" thickBot="1">
      <c r="B63" s="128"/>
      <c r="C63" s="184"/>
      <c r="D63" s="537" t="s">
        <v>318</v>
      </c>
      <c r="E63" s="538"/>
      <c r="F63" s="538"/>
      <c r="G63" s="539"/>
      <c r="H63" s="128"/>
    </row>
    <row r="64" spans="2:8" ht="2.25" customHeight="1">
      <c r="B64" s="129"/>
      <c r="C64" s="130"/>
      <c r="D64" s="131"/>
      <c r="E64" s="129"/>
      <c r="F64" s="130"/>
      <c r="G64" s="131"/>
      <c r="H64" s="129"/>
    </row>
    <row r="65" spans="2:8" ht="45" customHeight="1">
      <c r="B65" s="128"/>
      <c r="C65" s="125"/>
      <c r="D65" s="112" t="s">
        <v>246</v>
      </c>
      <c r="E65" s="156" t="s">
        <v>46</v>
      </c>
      <c r="F65" s="156" t="s">
        <v>258</v>
      </c>
      <c r="G65" s="154" t="s">
        <v>259</v>
      </c>
      <c r="H65" s="128"/>
    </row>
    <row r="66" spans="2:8" ht="18" customHeight="1">
      <c r="B66" s="128"/>
      <c r="C66" s="535" t="s">
        <v>45</v>
      </c>
      <c r="D66" s="536"/>
      <c r="E66" s="157"/>
      <c r="F66" s="157"/>
      <c r="G66" s="155"/>
      <c r="H66" s="128"/>
    </row>
    <row r="67" spans="2:8" ht="17.25" customHeight="1">
      <c r="B67" s="128"/>
      <c r="C67" s="125">
        <v>1</v>
      </c>
      <c r="D67" s="193" t="s">
        <v>320</v>
      </c>
      <c r="E67" s="194">
        <v>209</v>
      </c>
      <c r="F67" s="195">
        <v>15</v>
      </c>
      <c r="G67" s="118">
        <f aca="true" t="shared" si="0" ref="G67:G85">E67*F67</f>
        <v>3135</v>
      </c>
      <c r="H67" s="128"/>
    </row>
    <row r="68" spans="2:8" ht="17.25" customHeight="1">
      <c r="B68" s="128"/>
      <c r="C68" s="125">
        <v>2</v>
      </c>
      <c r="D68" s="193" t="s">
        <v>321</v>
      </c>
      <c r="E68" s="194">
        <v>223</v>
      </c>
      <c r="F68" s="195">
        <v>15</v>
      </c>
      <c r="G68" s="118">
        <f>E68*F68</f>
        <v>3345</v>
      </c>
      <c r="H68" s="128"/>
    </row>
    <row r="69" spans="2:8" ht="17.25" customHeight="1">
      <c r="B69" s="128"/>
      <c r="C69" s="125">
        <v>3</v>
      </c>
      <c r="D69" s="193" t="s">
        <v>322</v>
      </c>
      <c r="E69" s="194">
        <v>158</v>
      </c>
      <c r="F69" s="195">
        <v>15</v>
      </c>
      <c r="G69" s="118">
        <f t="shared" si="0"/>
        <v>2370</v>
      </c>
      <c r="H69" s="128"/>
    </row>
    <row r="70" spans="2:8" ht="17.25" customHeight="1">
      <c r="B70" s="128"/>
      <c r="C70" s="125">
        <v>4</v>
      </c>
      <c r="D70" s="193" t="s">
        <v>323</v>
      </c>
      <c r="E70" s="194">
        <v>57</v>
      </c>
      <c r="F70" s="195">
        <v>15</v>
      </c>
      <c r="G70" s="118">
        <f t="shared" si="0"/>
        <v>855</v>
      </c>
      <c r="H70" s="128"/>
    </row>
    <row r="71" spans="2:8" ht="17.25" customHeight="1">
      <c r="B71" s="128"/>
      <c r="C71" s="125">
        <v>5</v>
      </c>
      <c r="D71" s="193" t="s">
        <v>324</v>
      </c>
      <c r="E71" s="194">
        <v>148</v>
      </c>
      <c r="F71" s="195">
        <v>15</v>
      </c>
      <c r="G71" s="118">
        <f t="shared" si="0"/>
        <v>2220</v>
      </c>
      <c r="H71" s="128"/>
    </row>
    <row r="72" spans="2:8" ht="17.25" customHeight="1">
      <c r="B72" s="128"/>
      <c r="C72" s="125">
        <v>6</v>
      </c>
      <c r="D72" s="193" t="s">
        <v>325</v>
      </c>
      <c r="E72" s="194">
        <v>193</v>
      </c>
      <c r="F72" s="195">
        <v>15</v>
      </c>
      <c r="G72" s="118">
        <f t="shared" si="0"/>
        <v>2895</v>
      </c>
      <c r="H72" s="128"/>
    </row>
    <row r="73" spans="2:8" ht="17.25" customHeight="1">
      <c r="B73" s="128"/>
      <c r="C73" s="125">
        <v>7</v>
      </c>
      <c r="D73" s="193" t="s">
        <v>326</v>
      </c>
      <c r="E73" s="194">
        <v>176</v>
      </c>
      <c r="F73" s="195">
        <v>15</v>
      </c>
      <c r="G73" s="118">
        <f t="shared" si="0"/>
        <v>2640</v>
      </c>
      <c r="H73" s="128"/>
    </row>
    <row r="74" spans="2:8" ht="17.25" customHeight="1">
      <c r="B74" s="128"/>
      <c r="C74" s="125">
        <v>8</v>
      </c>
      <c r="D74" s="193" t="s">
        <v>327</v>
      </c>
      <c r="E74" s="194">
        <v>217</v>
      </c>
      <c r="F74" s="195">
        <v>15</v>
      </c>
      <c r="G74" s="118">
        <f t="shared" si="0"/>
        <v>3255</v>
      </c>
      <c r="H74" s="128"/>
    </row>
    <row r="75" spans="2:8" ht="17.25" customHeight="1">
      <c r="B75" s="128"/>
      <c r="C75" s="125">
        <v>9</v>
      </c>
      <c r="D75" s="193" t="s">
        <v>328</v>
      </c>
      <c r="E75" s="194">
        <v>255</v>
      </c>
      <c r="F75" s="195">
        <v>15</v>
      </c>
      <c r="G75" s="118">
        <f t="shared" si="0"/>
        <v>3825</v>
      </c>
      <c r="H75" s="128"/>
    </row>
    <row r="76" spans="2:8" ht="17.25" customHeight="1">
      <c r="B76" s="128"/>
      <c r="C76" s="125">
        <v>10</v>
      </c>
      <c r="D76" s="193" t="s">
        <v>329</v>
      </c>
      <c r="E76" s="194">
        <v>84</v>
      </c>
      <c r="F76" s="195">
        <v>15</v>
      </c>
      <c r="G76" s="118">
        <f t="shared" si="0"/>
        <v>1260</v>
      </c>
      <c r="H76" s="128"/>
    </row>
    <row r="77" spans="2:8" ht="17.25" customHeight="1">
      <c r="B77" s="128"/>
      <c r="C77" s="125">
        <v>11</v>
      </c>
      <c r="D77" s="193" t="s">
        <v>330</v>
      </c>
      <c r="E77" s="194">
        <v>198</v>
      </c>
      <c r="F77" s="195">
        <v>15</v>
      </c>
      <c r="G77" s="118">
        <f t="shared" si="0"/>
        <v>2970</v>
      </c>
      <c r="H77" s="128"/>
    </row>
    <row r="78" spans="2:8" ht="17.25" customHeight="1">
      <c r="B78" s="128"/>
      <c r="C78" s="125">
        <v>12</v>
      </c>
      <c r="D78" s="193" t="s">
        <v>331</v>
      </c>
      <c r="E78" s="194">
        <v>29</v>
      </c>
      <c r="F78" s="195">
        <v>15</v>
      </c>
      <c r="G78" s="118">
        <f t="shared" si="0"/>
        <v>435</v>
      </c>
      <c r="H78" s="128"/>
    </row>
    <row r="79" spans="2:8" ht="17.25" customHeight="1">
      <c r="B79" s="128"/>
      <c r="C79" s="125">
        <v>13</v>
      </c>
      <c r="D79" s="193" t="s">
        <v>332</v>
      </c>
      <c r="E79" s="194">
        <v>29</v>
      </c>
      <c r="F79" s="195">
        <v>15</v>
      </c>
      <c r="G79" s="118">
        <f>E79*F79</f>
        <v>435</v>
      </c>
      <c r="H79" s="128"/>
    </row>
    <row r="80" spans="2:8" ht="17.25" customHeight="1">
      <c r="B80" s="128"/>
      <c r="C80" s="125">
        <v>14</v>
      </c>
      <c r="D80" s="193" t="s">
        <v>333</v>
      </c>
      <c r="E80" s="194">
        <v>152</v>
      </c>
      <c r="F80" s="195">
        <v>15</v>
      </c>
      <c r="G80" s="118">
        <f t="shared" si="0"/>
        <v>2280</v>
      </c>
      <c r="H80" s="128"/>
    </row>
    <row r="81" spans="2:8" ht="17.25" customHeight="1">
      <c r="B81" s="128"/>
      <c r="C81" s="125">
        <v>15</v>
      </c>
      <c r="D81" s="193" t="s">
        <v>334</v>
      </c>
      <c r="E81" s="194">
        <v>152</v>
      </c>
      <c r="F81" s="195">
        <v>15</v>
      </c>
      <c r="G81" s="118">
        <f>E81*F81</f>
        <v>2280</v>
      </c>
      <c r="H81" s="128"/>
    </row>
    <row r="82" spans="2:8" ht="17.25" customHeight="1">
      <c r="B82" s="128"/>
      <c r="C82" s="125">
        <v>16</v>
      </c>
      <c r="D82" s="193" t="s">
        <v>335</v>
      </c>
      <c r="E82" s="194">
        <v>152</v>
      </c>
      <c r="F82" s="195">
        <v>15</v>
      </c>
      <c r="G82" s="118">
        <f>E82*F82</f>
        <v>2280</v>
      </c>
      <c r="H82" s="128"/>
    </row>
    <row r="83" spans="2:8" ht="17.25" customHeight="1">
      <c r="B83" s="128"/>
      <c r="C83" s="125">
        <v>17</v>
      </c>
      <c r="D83" s="193" t="s">
        <v>336</v>
      </c>
      <c r="E83" s="194">
        <v>102</v>
      </c>
      <c r="F83" s="195">
        <v>15</v>
      </c>
      <c r="G83" s="118">
        <f t="shared" si="0"/>
        <v>1530</v>
      </c>
      <c r="H83" s="128"/>
    </row>
    <row r="84" spans="2:8" ht="17.25" customHeight="1">
      <c r="B84" s="128"/>
      <c r="C84" s="125">
        <v>18</v>
      </c>
      <c r="D84" s="193" t="s">
        <v>337</v>
      </c>
      <c r="E84" s="194">
        <v>150</v>
      </c>
      <c r="F84" s="195">
        <v>15</v>
      </c>
      <c r="G84" s="118">
        <f t="shared" si="0"/>
        <v>2250</v>
      </c>
      <c r="H84" s="128"/>
    </row>
    <row r="85" spans="2:8" ht="17.25" customHeight="1">
      <c r="B85" s="128"/>
      <c r="C85" s="125">
        <v>19</v>
      </c>
      <c r="D85" s="193" t="s">
        <v>338</v>
      </c>
      <c r="E85" s="194">
        <v>205</v>
      </c>
      <c r="F85" s="195">
        <v>15</v>
      </c>
      <c r="G85" s="118">
        <f t="shared" si="0"/>
        <v>3075</v>
      </c>
      <c r="H85" s="128"/>
    </row>
    <row r="86" spans="2:8" ht="36.75" customHeight="1">
      <c r="B86" s="128"/>
      <c r="C86" s="185"/>
      <c r="D86" s="186" t="s">
        <v>312</v>
      </c>
      <c r="E86" s="187" t="s">
        <v>313</v>
      </c>
      <c r="F86" s="188" t="s">
        <v>316</v>
      </c>
      <c r="G86" s="213" t="s">
        <v>317</v>
      </c>
      <c r="H86" s="128"/>
    </row>
    <row r="87" spans="2:8" ht="2.25" customHeight="1">
      <c r="B87" s="129"/>
      <c r="C87" s="130"/>
      <c r="D87" s="131"/>
      <c r="E87" s="129"/>
      <c r="F87" s="130"/>
      <c r="G87" s="131"/>
      <c r="H87" s="129"/>
    </row>
  </sheetData>
  <sheetProtection/>
  <mergeCells count="16">
    <mergeCell ref="C61:D61"/>
    <mergeCell ref="D63:G63"/>
    <mergeCell ref="C66:D66"/>
    <mergeCell ref="C43:G43"/>
    <mergeCell ref="C44:G44"/>
    <mergeCell ref="C46:D46"/>
    <mergeCell ref="D54:F54"/>
    <mergeCell ref="C58:G58"/>
    <mergeCell ref="C59:G59"/>
    <mergeCell ref="C41:G41"/>
    <mergeCell ref="C22:D22"/>
    <mergeCell ref="C4:G4"/>
    <mergeCell ref="C5:G5"/>
    <mergeCell ref="C12:D12"/>
    <mergeCell ref="C20:G20"/>
    <mergeCell ref="C21:G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C15"/>
    </sheetView>
  </sheetViews>
  <sheetFormatPr defaultColWidth="9.140625" defaultRowHeight="15"/>
  <cols>
    <col min="1" max="1" width="70.00390625" style="301" customWidth="1"/>
    <col min="2" max="2" width="26.8515625" style="292" customWidth="1"/>
    <col min="3" max="3" width="51.140625" style="222" customWidth="1"/>
    <col min="4" max="16384" width="9.140625" style="222" customWidth="1"/>
  </cols>
  <sheetData>
    <row r="1" spans="1:3" ht="15" thickBot="1">
      <c r="A1" s="716" t="s">
        <v>461</v>
      </c>
      <c r="B1" s="716"/>
      <c r="C1" s="716"/>
    </row>
    <row r="2" spans="1:3" s="293" customFormat="1" ht="26.25" customHeight="1" thickBot="1">
      <c r="A2" s="302" t="s">
        <v>448</v>
      </c>
      <c r="B2" s="291" t="s">
        <v>449</v>
      </c>
      <c r="C2" s="302" t="s">
        <v>450</v>
      </c>
    </row>
    <row r="3" spans="1:3" s="292" customFormat="1" ht="37.5" customHeight="1" thickBot="1">
      <c r="A3" s="717" t="s">
        <v>470</v>
      </c>
      <c r="B3" s="294" t="s">
        <v>451</v>
      </c>
      <c r="C3" s="298" t="s">
        <v>452</v>
      </c>
    </row>
    <row r="4" spans="1:3" s="292" customFormat="1" ht="37.5" customHeight="1" thickBot="1">
      <c r="A4" s="718"/>
      <c r="B4" s="296" t="s">
        <v>459</v>
      </c>
      <c r="C4" s="298" t="s">
        <v>453</v>
      </c>
    </row>
    <row r="5" spans="1:3" s="292" customFormat="1" ht="50.25" customHeight="1" thickBot="1">
      <c r="A5" s="718"/>
      <c r="B5" s="294" t="s">
        <v>458</v>
      </c>
      <c r="C5" s="298" t="s">
        <v>454</v>
      </c>
    </row>
    <row r="6" spans="1:3" s="292" customFormat="1" ht="37.5" customHeight="1" thickBot="1">
      <c r="A6" s="719"/>
      <c r="B6" s="294" t="s">
        <v>455</v>
      </c>
      <c r="C6" s="298" t="s">
        <v>456</v>
      </c>
    </row>
    <row r="7" spans="1:3" ht="39.75" customHeight="1" thickBot="1">
      <c r="A7" s="720" t="s">
        <v>468</v>
      </c>
      <c r="B7" s="295" t="s">
        <v>451</v>
      </c>
      <c r="C7" s="295" t="s">
        <v>467</v>
      </c>
    </row>
    <row r="8" spans="1:3" ht="24.75" customHeight="1" thickBot="1">
      <c r="A8" s="721"/>
      <c r="B8" s="297" t="s">
        <v>459</v>
      </c>
      <c r="C8" s="299" t="s">
        <v>454</v>
      </c>
    </row>
    <row r="9" spans="1:3" ht="39.75" customHeight="1" thickBot="1">
      <c r="A9" s="721"/>
      <c r="B9" s="295" t="s">
        <v>458</v>
      </c>
      <c r="C9" s="295" t="s">
        <v>466</v>
      </c>
    </row>
    <row r="10" spans="1:3" ht="39.75" customHeight="1" thickBot="1">
      <c r="A10" s="722"/>
      <c r="B10" s="295" t="s">
        <v>455</v>
      </c>
      <c r="C10" s="295" t="s">
        <v>465</v>
      </c>
    </row>
    <row r="11" spans="1:3" ht="37.5" customHeight="1" thickBot="1">
      <c r="A11" s="723" t="s">
        <v>469</v>
      </c>
      <c r="B11" s="294" t="s">
        <v>451</v>
      </c>
      <c r="C11" s="294" t="s">
        <v>464</v>
      </c>
    </row>
    <row r="12" spans="1:3" ht="24.75" customHeight="1" thickBot="1">
      <c r="A12" s="724"/>
      <c r="B12" s="296" t="s">
        <v>459</v>
      </c>
      <c r="C12" s="300" t="s">
        <v>457</v>
      </c>
    </row>
    <row r="13" spans="1:3" ht="67.5" customHeight="1" thickBot="1">
      <c r="A13" s="724"/>
      <c r="B13" s="294" t="s">
        <v>458</v>
      </c>
      <c r="C13" s="294" t="s">
        <v>463</v>
      </c>
    </row>
    <row r="14" spans="1:3" ht="58.5" customHeight="1" thickBot="1">
      <c r="A14" s="725"/>
      <c r="B14" s="294" t="s">
        <v>455</v>
      </c>
      <c r="C14" s="294" t="s">
        <v>462</v>
      </c>
    </row>
    <row r="15" spans="1:3" ht="36" customHeight="1" thickBot="1">
      <c r="A15" s="726" t="s">
        <v>460</v>
      </c>
      <c r="B15" s="727"/>
      <c r="C15" s="728"/>
    </row>
  </sheetData>
  <sheetProtection/>
  <mergeCells count="5">
    <mergeCell ref="A1:C1"/>
    <mergeCell ref="A3:A6"/>
    <mergeCell ref="A7:A10"/>
    <mergeCell ref="A11:A14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1"/>
  <sheetViews>
    <sheetView zoomScale="80" zoomScaleNormal="80" zoomScalePageLayoutView="0" workbookViewId="0" topLeftCell="A1">
      <selection activeCell="B27" sqref="B27"/>
    </sheetView>
  </sheetViews>
  <sheetFormatPr defaultColWidth="9.140625" defaultRowHeight="15"/>
  <cols>
    <col min="1" max="1" width="4.28125" style="70" customWidth="1"/>
    <col min="2" max="2" width="50.00390625" style="7" customWidth="1"/>
    <col min="3" max="3" width="5.7109375" style="7" customWidth="1"/>
    <col min="4" max="4" width="4.140625" style="38" customWidth="1"/>
    <col min="5" max="5" width="66.140625" style="7" customWidth="1"/>
    <col min="6" max="6" width="5.7109375" style="7" customWidth="1"/>
    <col min="7" max="7" width="3.421875" style="38" customWidth="1"/>
    <col min="8" max="8" width="51.00390625" style="3" customWidth="1"/>
    <col min="9" max="9" width="5.7109375" style="3" customWidth="1"/>
    <col min="10" max="10" width="7.00390625" style="3" customWidth="1"/>
    <col min="11" max="11" width="92.421875" style="6" hidden="1" customWidth="1"/>
    <col min="12" max="12" width="25.57421875" style="3" hidden="1" customWidth="1"/>
    <col min="13" max="13" width="3.421875" style="3" hidden="1" customWidth="1"/>
    <col min="14" max="14" width="51.00390625" style="3" hidden="1" customWidth="1"/>
    <col min="15" max="15" width="3.57421875" style="3" hidden="1" customWidth="1"/>
    <col min="16" max="16" width="51.00390625" style="3" hidden="1" customWidth="1"/>
    <col min="17" max="17" width="3.57421875" style="3" hidden="1" customWidth="1"/>
    <col min="18" max="18" width="51.00390625" style="3" hidden="1" customWidth="1"/>
    <col min="19" max="22" width="0" style="3" hidden="1" customWidth="1"/>
    <col min="23" max="16384" width="9.140625" style="3" customWidth="1"/>
  </cols>
  <sheetData>
    <row r="1" spans="1:17" ht="24" customHeight="1">
      <c r="A1" s="566" t="s">
        <v>191</v>
      </c>
      <c r="B1" s="566"/>
      <c r="C1" s="566"/>
      <c r="D1" s="566"/>
      <c r="E1" s="566"/>
      <c r="F1" s="566"/>
      <c r="G1" s="566"/>
      <c r="H1" s="566"/>
      <c r="I1" s="566"/>
      <c r="J1" s="35"/>
      <c r="K1" s="69"/>
      <c r="L1" s="69"/>
      <c r="M1" s="69"/>
      <c r="N1" s="69"/>
      <c r="O1" s="69"/>
      <c r="P1" s="69"/>
      <c r="Q1" s="69"/>
    </row>
    <row r="2" spans="1:18" s="29" customFormat="1" ht="24" customHeight="1" thickBot="1">
      <c r="A2" s="567" t="s">
        <v>179</v>
      </c>
      <c r="B2" s="567"/>
      <c r="C2" s="567"/>
      <c r="D2" s="567"/>
      <c r="E2" s="567"/>
      <c r="F2" s="567"/>
      <c r="G2" s="567"/>
      <c r="H2" s="567"/>
      <c r="I2" s="567"/>
      <c r="J2" s="42"/>
      <c r="K2" s="30"/>
      <c r="L2" s="30"/>
      <c r="M2" s="30"/>
      <c r="N2" s="30"/>
      <c r="O2" s="30"/>
      <c r="P2" s="30"/>
      <c r="Q2" s="30"/>
      <c r="R2" s="30"/>
    </row>
    <row r="3" spans="1:18" ht="27.75" customHeight="1" thickBot="1" thickTop="1">
      <c r="A3" s="553" t="s">
        <v>192</v>
      </c>
      <c r="B3" s="554"/>
      <c r="C3" s="98" t="s">
        <v>231</v>
      </c>
      <c r="D3" s="553" t="s">
        <v>210</v>
      </c>
      <c r="E3" s="554"/>
      <c r="F3" s="98" t="s">
        <v>1</v>
      </c>
      <c r="G3" s="553" t="s">
        <v>216</v>
      </c>
      <c r="H3" s="554"/>
      <c r="I3" s="98" t="s">
        <v>1</v>
      </c>
      <c r="J3" s="78"/>
      <c r="K3" s="41"/>
      <c r="L3" s="33"/>
      <c r="M3" s="33"/>
      <c r="N3" s="565"/>
      <c r="O3" s="565"/>
      <c r="P3" s="33"/>
      <c r="Q3" s="33"/>
      <c r="R3" s="33"/>
    </row>
    <row r="4" spans="1:18" s="29" customFormat="1" ht="19.5" customHeight="1" thickBot="1" thickTop="1">
      <c r="A4" s="71">
        <v>1</v>
      </c>
      <c r="B4" s="76" t="s">
        <v>193</v>
      </c>
      <c r="C4" s="79"/>
      <c r="D4" s="71">
        <v>1</v>
      </c>
      <c r="E4" s="76" t="s">
        <v>214</v>
      </c>
      <c r="F4" s="79"/>
      <c r="G4" s="71">
        <v>1</v>
      </c>
      <c r="H4" s="76" t="s">
        <v>214</v>
      </c>
      <c r="I4" s="79"/>
      <c r="J4" s="42"/>
      <c r="K4" s="30"/>
      <c r="L4" s="30"/>
      <c r="M4" s="30"/>
      <c r="N4" s="30"/>
      <c r="O4" s="30"/>
      <c r="P4" s="30"/>
      <c r="Q4" s="30"/>
      <c r="R4" s="30"/>
    </row>
    <row r="5" spans="1:18" s="29" customFormat="1" ht="19.5" customHeight="1" thickBot="1" thickTop="1">
      <c r="A5" s="71">
        <v>2</v>
      </c>
      <c r="B5" s="76" t="s">
        <v>194</v>
      </c>
      <c r="C5" s="74"/>
      <c r="D5" s="71">
        <v>2</v>
      </c>
      <c r="E5" s="76" t="s">
        <v>209</v>
      </c>
      <c r="F5" s="74"/>
      <c r="G5" s="71">
        <v>2</v>
      </c>
      <c r="H5" s="76" t="s">
        <v>209</v>
      </c>
      <c r="I5" s="74"/>
      <c r="J5" s="42"/>
      <c r="K5" s="30"/>
      <c r="L5" s="30"/>
      <c r="M5" s="30"/>
      <c r="N5" s="30"/>
      <c r="O5" s="30"/>
      <c r="P5" s="30"/>
      <c r="Q5" s="30"/>
      <c r="R5" s="30"/>
    </row>
    <row r="6" spans="1:18" s="29" customFormat="1" ht="19.5" customHeight="1" thickBot="1" thickTop="1">
      <c r="A6" s="71">
        <v>3</v>
      </c>
      <c r="B6" s="76" t="s">
        <v>195</v>
      </c>
      <c r="C6" s="74"/>
      <c r="D6" s="71">
        <v>3</v>
      </c>
      <c r="E6" s="76" t="s">
        <v>0</v>
      </c>
      <c r="F6" s="74"/>
      <c r="G6" s="71">
        <v>3</v>
      </c>
      <c r="H6" s="76" t="s">
        <v>0</v>
      </c>
      <c r="I6" s="74"/>
      <c r="J6" s="42"/>
      <c r="K6" s="30"/>
      <c r="L6" s="30"/>
      <c r="M6" s="30"/>
      <c r="N6" s="30"/>
      <c r="O6" s="30"/>
      <c r="P6" s="30"/>
      <c r="Q6" s="30"/>
      <c r="R6" s="30"/>
    </row>
    <row r="7" spans="1:10" ht="19.5" customHeight="1" thickBot="1" thickTop="1">
      <c r="A7" s="71">
        <v>4</v>
      </c>
      <c r="B7" s="76" t="s">
        <v>198</v>
      </c>
      <c r="C7" s="75"/>
      <c r="D7" s="71">
        <v>4</v>
      </c>
      <c r="E7" s="76" t="s">
        <v>201</v>
      </c>
      <c r="F7" s="75"/>
      <c r="G7" s="71">
        <v>4</v>
      </c>
      <c r="H7" s="76" t="s">
        <v>201</v>
      </c>
      <c r="I7" s="77"/>
      <c r="J7" s="4"/>
    </row>
    <row r="8" spans="1:18" s="29" customFormat="1" ht="19.5" customHeight="1" thickBot="1" thickTop="1">
      <c r="A8" s="71">
        <v>5</v>
      </c>
      <c r="B8" s="76" t="s">
        <v>196</v>
      </c>
      <c r="C8" s="74"/>
      <c r="D8" s="71">
        <v>5</v>
      </c>
      <c r="E8" s="76" t="s">
        <v>202</v>
      </c>
      <c r="F8" s="74"/>
      <c r="G8" s="71">
        <v>5</v>
      </c>
      <c r="H8" s="76" t="s">
        <v>202</v>
      </c>
      <c r="I8" s="74"/>
      <c r="J8" s="42"/>
      <c r="K8" s="30"/>
      <c r="L8" s="30"/>
      <c r="M8" s="30"/>
      <c r="N8" s="30"/>
      <c r="O8" s="30"/>
      <c r="P8" s="30"/>
      <c r="Q8" s="30"/>
      <c r="R8" s="30"/>
    </row>
    <row r="9" spans="1:18" s="29" customFormat="1" ht="19.5" customHeight="1" thickBot="1" thickTop="1">
      <c r="A9" s="71">
        <v>6</v>
      </c>
      <c r="B9" s="76" t="s">
        <v>197</v>
      </c>
      <c r="C9" s="74"/>
      <c r="D9" s="71">
        <v>6</v>
      </c>
      <c r="E9" s="76" t="s">
        <v>215</v>
      </c>
      <c r="F9" s="74"/>
      <c r="G9" s="71">
        <v>6</v>
      </c>
      <c r="H9" s="76" t="s">
        <v>215</v>
      </c>
      <c r="I9" s="74"/>
      <c r="J9" s="42"/>
      <c r="K9" s="30"/>
      <c r="L9" s="30"/>
      <c r="M9" s="30"/>
      <c r="N9" s="30"/>
      <c r="O9" s="30"/>
      <c r="P9" s="30"/>
      <c r="Q9" s="30"/>
      <c r="R9" s="30"/>
    </row>
    <row r="10" spans="1:18" s="29" customFormat="1" ht="19.5" customHeight="1" thickBot="1" thickTop="1">
      <c r="A10" s="71">
        <v>7</v>
      </c>
      <c r="B10" s="76" t="s">
        <v>208</v>
      </c>
      <c r="C10" s="74"/>
      <c r="D10" s="71">
        <v>7</v>
      </c>
      <c r="E10" s="76" t="s">
        <v>203</v>
      </c>
      <c r="F10" s="74"/>
      <c r="G10" s="71">
        <v>7</v>
      </c>
      <c r="H10" s="76" t="s">
        <v>203</v>
      </c>
      <c r="I10" s="74"/>
      <c r="J10" s="42"/>
      <c r="K10" s="30"/>
      <c r="L10" s="30"/>
      <c r="M10" s="30"/>
      <c r="N10" s="30"/>
      <c r="O10" s="30"/>
      <c r="P10" s="30"/>
      <c r="Q10" s="30"/>
      <c r="R10" s="30"/>
    </row>
    <row r="11" spans="1:18" s="29" customFormat="1" ht="19.5" customHeight="1" thickBot="1" thickTop="1">
      <c r="A11" s="71">
        <v>8</v>
      </c>
      <c r="B11" s="76" t="s">
        <v>205</v>
      </c>
      <c r="C11" s="74"/>
      <c r="D11" s="71">
        <v>8</v>
      </c>
      <c r="E11" s="76" t="s">
        <v>204</v>
      </c>
      <c r="F11" s="74"/>
      <c r="G11" s="71">
        <v>8</v>
      </c>
      <c r="H11" s="76" t="s">
        <v>204</v>
      </c>
      <c r="I11" s="74"/>
      <c r="J11" s="42"/>
      <c r="K11" s="30"/>
      <c r="L11" s="30"/>
      <c r="M11" s="30"/>
      <c r="N11" s="30"/>
      <c r="O11" s="30"/>
      <c r="P11" s="30"/>
      <c r="Q11" s="30"/>
      <c r="R11" s="30"/>
    </row>
    <row r="12" spans="1:18" s="29" customFormat="1" ht="19.5" customHeight="1" thickBot="1" thickTop="1">
      <c r="A12" s="71">
        <v>9</v>
      </c>
      <c r="B12" s="76" t="s">
        <v>206</v>
      </c>
      <c r="C12" s="74"/>
      <c r="D12" s="71">
        <v>9</v>
      </c>
      <c r="E12" s="76" t="s">
        <v>211</v>
      </c>
      <c r="F12" s="74"/>
      <c r="G12" s="71">
        <v>9</v>
      </c>
      <c r="H12" s="76" t="s">
        <v>211</v>
      </c>
      <c r="I12" s="74"/>
      <c r="J12" s="42"/>
      <c r="K12" s="30"/>
      <c r="L12" s="30"/>
      <c r="M12" s="30"/>
      <c r="N12" s="30"/>
      <c r="O12" s="30"/>
      <c r="P12" s="30"/>
      <c r="Q12" s="30"/>
      <c r="R12" s="30"/>
    </row>
    <row r="13" spans="1:18" s="29" customFormat="1" ht="19.5" customHeight="1" thickBot="1" thickTop="1">
      <c r="A13" s="71">
        <v>10</v>
      </c>
      <c r="B13" s="76" t="s">
        <v>207</v>
      </c>
      <c r="C13" s="74"/>
      <c r="D13" s="71">
        <v>10</v>
      </c>
      <c r="E13" s="76" t="s">
        <v>212</v>
      </c>
      <c r="F13" s="74"/>
      <c r="G13" s="71">
        <v>10</v>
      </c>
      <c r="H13" s="76" t="s">
        <v>212</v>
      </c>
      <c r="I13" s="74"/>
      <c r="J13" s="42"/>
      <c r="K13" s="30"/>
      <c r="L13" s="30"/>
      <c r="M13" s="30"/>
      <c r="N13" s="30"/>
      <c r="O13" s="30"/>
      <c r="P13" s="30"/>
      <c r="Q13" s="30"/>
      <c r="R13" s="30"/>
    </row>
    <row r="14" spans="1:18" s="29" customFormat="1" ht="19.5" customHeight="1" thickBot="1" thickTop="1">
      <c r="A14" s="71">
        <v>11</v>
      </c>
      <c r="B14" s="76" t="s">
        <v>217</v>
      </c>
      <c r="C14" s="74"/>
      <c r="D14" s="71">
        <v>11</v>
      </c>
      <c r="E14" s="76" t="s">
        <v>213</v>
      </c>
      <c r="F14" s="74"/>
      <c r="G14" s="71">
        <v>11</v>
      </c>
      <c r="H14" s="76" t="s">
        <v>213</v>
      </c>
      <c r="I14" s="74"/>
      <c r="J14" s="42"/>
      <c r="K14" s="30"/>
      <c r="L14" s="30"/>
      <c r="M14" s="30"/>
      <c r="N14" s="30"/>
      <c r="O14" s="30"/>
      <c r="P14" s="30"/>
      <c r="Q14" s="30"/>
      <c r="R14" s="30"/>
    </row>
    <row r="15" spans="1:18" s="29" customFormat="1" ht="19.5" customHeight="1" thickBot="1" thickTop="1">
      <c r="A15" s="71">
        <v>12</v>
      </c>
      <c r="B15" s="76" t="s">
        <v>218</v>
      </c>
      <c r="C15" s="74"/>
      <c r="D15" s="71">
        <v>12</v>
      </c>
      <c r="E15" s="76" t="s">
        <v>199</v>
      </c>
      <c r="F15" s="74"/>
      <c r="G15" s="71">
        <v>12</v>
      </c>
      <c r="H15" s="76" t="s">
        <v>199</v>
      </c>
      <c r="I15" s="74"/>
      <c r="J15" s="42"/>
      <c r="K15" s="30"/>
      <c r="L15" s="30"/>
      <c r="M15" s="30"/>
      <c r="N15" s="30"/>
      <c r="O15" s="30"/>
      <c r="P15" s="30"/>
      <c r="Q15" s="30"/>
      <c r="R15" s="30"/>
    </row>
    <row r="16" spans="1:18" s="29" customFormat="1" ht="19.5" customHeight="1" thickBot="1" thickTop="1">
      <c r="A16" s="71">
        <v>13</v>
      </c>
      <c r="B16" s="76" t="s">
        <v>219</v>
      </c>
      <c r="C16" s="74"/>
      <c r="D16" s="71">
        <v>13</v>
      </c>
      <c r="E16" s="76" t="s">
        <v>199</v>
      </c>
      <c r="F16" s="74"/>
      <c r="G16" s="71">
        <v>13</v>
      </c>
      <c r="H16" s="76" t="s">
        <v>199</v>
      </c>
      <c r="I16" s="74"/>
      <c r="J16" s="42"/>
      <c r="K16" s="30"/>
      <c r="L16" s="30"/>
      <c r="M16" s="30"/>
      <c r="N16" s="30"/>
      <c r="O16" s="30"/>
      <c r="P16" s="30"/>
      <c r="Q16" s="30"/>
      <c r="R16" s="30"/>
    </row>
    <row r="17" spans="1:18" s="29" customFormat="1" ht="19.5" customHeight="1" thickBot="1" thickTop="1">
      <c r="A17" s="71">
        <v>14</v>
      </c>
      <c r="B17" s="76" t="s">
        <v>199</v>
      </c>
      <c r="C17" s="74"/>
      <c r="D17" s="71">
        <v>14</v>
      </c>
      <c r="E17" s="76" t="s">
        <v>199</v>
      </c>
      <c r="F17" s="74"/>
      <c r="G17" s="71">
        <v>14</v>
      </c>
      <c r="H17" s="76" t="s">
        <v>199</v>
      </c>
      <c r="I17" s="74"/>
      <c r="J17" s="42"/>
      <c r="K17" s="30"/>
      <c r="L17" s="30"/>
      <c r="M17" s="30"/>
      <c r="N17" s="30"/>
      <c r="O17" s="30"/>
      <c r="P17" s="30"/>
      <c r="Q17" s="30"/>
      <c r="R17" s="30"/>
    </row>
    <row r="18" spans="1:18" s="86" customFormat="1" ht="17.25" customHeight="1" thickBot="1" thickTop="1">
      <c r="A18" s="81"/>
      <c r="B18" s="80" t="s">
        <v>200</v>
      </c>
      <c r="C18" s="82"/>
      <c r="D18" s="82"/>
      <c r="E18" s="80" t="s">
        <v>220</v>
      </c>
      <c r="F18" s="82"/>
      <c r="G18" s="82"/>
      <c r="H18" s="80" t="s">
        <v>221</v>
      </c>
      <c r="I18" s="83"/>
      <c r="J18" s="84"/>
      <c r="K18" s="85"/>
      <c r="L18" s="85"/>
      <c r="M18" s="85"/>
      <c r="N18" s="85"/>
      <c r="O18" s="85"/>
      <c r="P18" s="85"/>
      <c r="Q18" s="85"/>
      <c r="R18" s="85"/>
    </row>
    <row r="19" spans="1:18" s="29" customFormat="1" ht="24" customHeight="1" thickBot="1" thickTop="1">
      <c r="A19" s="567" t="s">
        <v>232</v>
      </c>
      <c r="B19" s="567"/>
      <c r="C19" s="567"/>
      <c r="D19" s="567"/>
      <c r="E19" s="567"/>
      <c r="F19" s="567"/>
      <c r="G19" s="567"/>
      <c r="H19" s="567"/>
      <c r="I19" s="567"/>
      <c r="J19" s="42"/>
      <c r="K19" s="30"/>
      <c r="L19" s="30"/>
      <c r="M19" s="30"/>
      <c r="N19" s="30"/>
      <c r="O19" s="30"/>
      <c r="P19" s="30"/>
      <c r="Q19" s="30"/>
      <c r="R19" s="30"/>
    </row>
    <row r="20" spans="1:18" ht="27.75" customHeight="1" thickBot="1" thickTop="1">
      <c r="A20" s="553" t="s">
        <v>185</v>
      </c>
      <c r="B20" s="554"/>
      <c r="C20" s="98" t="s">
        <v>231</v>
      </c>
      <c r="D20" s="553" t="s">
        <v>184</v>
      </c>
      <c r="E20" s="554"/>
      <c r="F20" s="98" t="s">
        <v>231</v>
      </c>
      <c r="G20" s="553" t="s">
        <v>181</v>
      </c>
      <c r="H20" s="554"/>
      <c r="I20" s="98" t="s">
        <v>231</v>
      </c>
      <c r="J20" s="78"/>
      <c r="K20" s="41" t="s">
        <v>137</v>
      </c>
      <c r="L20" s="33" t="s">
        <v>29</v>
      </c>
      <c r="M20" s="33"/>
      <c r="N20" s="565" t="s">
        <v>148</v>
      </c>
      <c r="O20" s="565"/>
      <c r="P20" s="33" t="s">
        <v>150</v>
      </c>
      <c r="Q20" s="33"/>
      <c r="R20" s="33" t="s">
        <v>160</v>
      </c>
    </row>
    <row r="21" spans="1:18" ht="30" customHeight="1" hidden="1" thickBot="1" thickTop="1">
      <c r="A21" s="569" t="s">
        <v>183</v>
      </c>
      <c r="B21" s="570"/>
      <c r="C21" s="571"/>
      <c r="D21" s="569" t="s">
        <v>182</v>
      </c>
      <c r="E21" s="570"/>
      <c r="F21" s="571"/>
      <c r="G21" s="56"/>
      <c r="H21" s="39" t="s">
        <v>180</v>
      </c>
      <c r="I21" s="57"/>
      <c r="J21" s="34"/>
      <c r="K21" s="43" t="s">
        <v>146</v>
      </c>
      <c r="L21" s="32" t="s">
        <v>147</v>
      </c>
      <c r="M21" s="31"/>
      <c r="N21" s="562" t="s">
        <v>151</v>
      </c>
      <c r="O21" s="563"/>
      <c r="P21" s="32" t="s">
        <v>149</v>
      </c>
      <c r="Q21" s="31"/>
      <c r="R21" s="32" t="s">
        <v>161</v>
      </c>
    </row>
    <row r="22" spans="1:18" s="1" customFormat="1" ht="15.75" customHeight="1" thickBot="1" thickTop="1">
      <c r="A22" s="71">
        <v>1</v>
      </c>
      <c r="B22" s="218" t="s">
        <v>165</v>
      </c>
      <c r="C22" s="48"/>
      <c r="D22" s="49"/>
      <c r="E22" s="47" t="s">
        <v>44</v>
      </c>
      <c r="F22" s="50"/>
      <c r="G22" s="49">
        <v>1</v>
      </c>
      <c r="H22" s="10" t="s">
        <v>186</v>
      </c>
      <c r="I22" s="48"/>
      <c r="J22" s="36"/>
      <c r="K22" s="17" t="s">
        <v>143</v>
      </c>
      <c r="L22" s="27" t="s">
        <v>122</v>
      </c>
      <c r="M22" s="27"/>
      <c r="N22" s="10" t="s">
        <v>152</v>
      </c>
      <c r="O22" s="22"/>
      <c r="P22" s="10" t="s">
        <v>126</v>
      </c>
      <c r="Q22" s="22"/>
      <c r="R22" s="10"/>
    </row>
    <row r="23" spans="1:18" s="1" customFormat="1" ht="15.75" customHeight="1" thickBot="1" thickTop="1">
      <c r="A23" s="71">
        <v>2</v>
      </c>
      <c r="B23" s="218" t="s">
        <v>170</v>
      </c>
      <c r="C23" s="48"/>
      <c r="D23" s="49"/>
      <c r="E23" s="8" t="s">
        <v>43</v>
      </c>
      <c r="F23" s="50"/>
      <c r="G23" s="49">
        <v>2</v>
      </c>
      <c r="H23" s="10" t="s">
        <v>187</v>
      </c>
      <c r="I23" s="61"/>
      <c r="J23" s="45"/>
      <c r="K23" s="18" t="s">
        <v>56</v>
      </c>
      <c r="L23" s="12" t="s">
        <v>135</v>
      </c>
      <c r="M23" s="22"/>
      <c r="N23" s="10" t="s">
        <v>153</v>
      </c>
      <c r="O23" s="22"/>
      <c r="P23" s="10" t="s">
        <v>127</v>
      </c>
      <c r="Q23" s="22"/>
      <c r="R23" s="10"/>
    </row>
    <row r="24" spans="1:18" s="1" customFormat="1" ht="15.75" customHeight="1" thickBot="1" thickTop="1">
      <c r="A24" s="71">
        <v>3</v>
      </c>
      <c r="B24" s="218" t="s">
        <v>353</v>
      </c>
      <c r="C24" s="48"/>
      <c r="D24" s="49">
        <v>1</v>
      </c>
      <c r="E24" s="550" t="s">
        <v>172</v>
      </c>
      <c r="F24" s="48"/>
      <c r="G24" s="49">
        <v>3</v>
      </c>
      <c r="H24" s="10" t="s">
        <v>188</v>
      </c>
      <c r="I24" s="61"/>
      <c r="J24" s="45"/>
      <c r="K24" s="18" t="s">
        <v>123</v>
      </c>
      <c r="L24" s="12" t="s">
        <v>135</v>
      </c>
      <c r="M24" s="21"/>
      <c r="N24" s="10" t="s">
        <v>154</v>
      </c>
      <c r="O24" s="22"/>
      <c r="P24" s="10" t="s">
        <v>128</v>
      </c>
      <c r="Q24" s="22"/>
      <c r="R24" s="10"/>
    </row>
    <row r="25" spans="1:18" s="1" customFormat="1" ht="15.75" customHeight="1" thickBot="1" thickTop="1">
      <c r="A25" s="71">
        <v>4</v>
      </c>
      <c r="B25" s="218" t="s">
        <v>364</v>
      </c>
      <c r="C25" s="48"/>
      <c r="D25" s="49"/>
      <c r="E25" s="550"/>
      <c r="F25" s="51"/>
      <c r="G25" s="49">
        <v>4</v>
      </c>
      <c r="H25" s="13" t="s">
        <v>189</v>
      </c>
      <c r="I25" s="61"/>
      <c r="J25" s="45"/>
      <c r="K25" s="18" t="s">
        <v>125</v>
      </c>
      <c r="L25" s="12" t="s">
        <v>135</v>
      </c>
      <c r="M25" s="21"/>
      <c r="N25" s="13" t="s">
        <v>155</v>
      </c>
      <c r="O25" s="22"/>
      <c r="P25" s="13" t="s">
        <v>129</v>
      </c>
      <c r="Q25" s="22"/>
      <c r="R25" s="13"/>
    </row>
    <row r="26" spans="1:18" s="1" customFormat="1" ht="15.75" customHeight="1" thickBot="1" thickTop="1">
      <c r="A26" s="71">
        <v>5</v>
      </c>
      <c r="B26" s="218" t="s">
        <v>355</v>
      </c>
      <c r="C26" s="48"/>
      <c r="D26" s="49">
        <v>2</v>
      </c>
      <c r="E26" s="550" t="s">
        <v>178</v>
      </c>
      <c r="F26" s="48"/>
      <c r="G26" s="49">
        <v>5</v>
      </c>
      <c r="H26" s="40" t="s">
        <v>190</v>
      </c>
      <c r="I26" s="61"/>
      <c r="J26" s="45"/>
      <c r="K26" s="18" t="s">
        <v>32</v>
      </c>
      <c r="L26" s="12" t="s">
        <v>135</v>
      </c>
      <c r="M26" s="21"/>
      <c r="N26" s="10" t="s">
        <v>156</v>
      </c>
      <c r="O26" s="22"/>
      <c r="P26" s="10" t="s">
        <v>130</v>
      </c>
      <c r="Q26" s="22"/>
      <c r="R26" s="10"/>
    </row>
    <row r="27" spans="1:18" s="1" customFormat="1" ht="15.75" customHeight="1" thickBot="1" thickTop="1">
      <c r="A27" s="71">
        <v>6</v>
      </c>
      <c r="B27" s="218" t="s">
        <v>356</v>
      </c>
      <c r="C27" s="48"/>
      <c r="D27" s="52"/>
      <c r="E27" s="550"/>
      <c r="F27" s="53"/>
      <c r="G27" s="49">
        <v>6</v>
      </c>
      <c r="H27" s="564" t="s">
        <v>19</v>
      </c>
      <c r="I27" s="568"/>
      <c r="J27" s="45"/>
      <c r="K27" s="18" t="s">
        <v>33</v>
      </c>
      <c r="L27" s="12" t="s">
        <v>135</v>
      </c>
      <c r="M27" s="21"/>
      <c r="N27" s="10" t="s">
        <v>157</v>
      </c>
      <c r="O27" s="22"/>
      <c r="P27" s="10" t="s">
        <v>19</v>
      </c>
      <c r="Q27" s="22"/>
      <c r="R27" s="10"/>
    </row>
    <row r="28" spans="1:18" s="1" customFormat="1" ht="15.75" customHeight="1" thickBot="1" thickTop="1">
      <c r="A28" s="71">
        <v>7</v>
      </c>
      <c r="B28" s="218" t="s">
        <v>166</v>
      </c>
      <c r="C28" s="48"/>
      <c r="D28" s="49">
        <v>3</v>
      </c>
      <c r="E28" s="560" t="s">
        <v>173</v>
      </c>
      <c r="F28" s="48"/>
      <c r="G28" s="49"/>
      <c r="H28" s="564"/>
      <c r="I28" s="568"/>
      <c r="J28" s="45"/>
      <c r="K28" s="2" t="s">
        <v>34</v>
      </c>
      <c r="L28" s="12" t="s">
        <v>135</v>
      </c>
      <c r="M28" s="21"/>
      <c r="N28" s="10" t="s">
        <v>158</v>
      </c>
      <c r="O28" s="22"/>
      <c r="P28" s="19"/>
      <c r="R28" s="19"/>
    </row>
    <row r="29" spans="1:18" s="1" customFormat="1" ht="15.75" customHeight="1" thickBot="1" thickTop="1">
      <c r="A29" s="71">
        <v>8</v>
      </c>
      <c r="B29" s="218" t="s">
        <v>357</v>
      </c>
      <c r="C29" s="48"/>
      <c r="D29" s="52"/>
      <c r="E29" s="560"/>
      <c r="F29" s="53"/>
      <c r="G29" s="58"/>
      <c r="H29" s="59"/>
      <c r="I29" s="60"/>
      <c r="J29" s="5"/>
      <c r="K29" s="2" t="s">
        <v>35</v>
      </c>
      <c r="L29" s="12" t="s">
        <v>135</v>
      </c>
      <c r="M29" s="21"/>
      <c r="N29" s="19"/>
      <c r="P29" s="19"/>
      <c r="R29" s="19"/>
    </row>
    <row r="30" spans="1:18" s="1" customFormat="1" ht="15.75" customHeight="1" thickBot="1" thickTop="1">
      <c r="A30" s="71">
        <v>9</v>
      </c>
      <c r="B30" s="218" t="s">
        <v>358</v>
      </c>
      <c r="C30" s="48"/>
      <c r="D30" s="49">
        <v>4</v>
      </c>
      <c r="E30" s="550" t="s">
        <v>174</v>
      </c>
      <c r="F30" s="48"/>
      <c r="G30" s="92"/>
      <c r="H30" s="65" t="s">
        <v>234</v>
      </c>
      <c r="I30" s="93"/>
      <c r="J30" s="5"/>
      <c r="K30" s="2" t="s">
        <v>36</v>
      </c>
      <c r="L30" s="12" t="s">
        <v>135</v>
      </c>
      <c r="M30" s="21"/>
      <c r="N30" s="20"/>
      <c r="P30" s="20"/>
      <c r="R30" s="20"/>
    </row>
    <row r="31" spans="1:18" s="1" customFormat="1" ht="15.75" customHeight="1" thickBot="1" thickTop="1">
      <c r="A31" s="71">
        <v>10</v>
      </c>
      <c r="B31" s="218" t="s">
        <v>359</v>
      </c>
      <c r="C31" s="48"/>
      <c r="D31" s="52"/>
      <c r="E31" s="550"/>
      <c r="F31" s="53"/>
      <c r="G31" s="71"/>
      <c r="H31" s="556" t="s">
        <v>235</v>
      </c>
      <c r="I31" s="48"/>
      <c r="J31" s="5"/>
      <c r="K31" s="2" t="s">
        <v>37</v>
      </c>
      <c r="L31" s="12" t="s">
        <v>135</v>
      </c>
      <c r="M31" s="21"/>
      <c r="N31" s="20"/>
      <c r="P31" s="20"/>
      <c r="R31" s="20"/>
    </row>
    <row r="32" spans="1:18" s="1" customFormat="1" ht="15.75" customHeight="1" thickBot="1" thickTop="1">
      <c r="A32" s="71">
        <v>11</v>
      </c>
      <c r="B32" s="218" t="s">
        <v>360</v>
      </c>
      <c r="C32" s="48"/>
      <c r="D32" s="52"/>
      <c r="E32" s="550"/>
      <c r="F32" s="53"/>
      <c r="G32" s="71"/>
      <c r="H32" s="557"/>
      <c r="I32" s="48"/>
      <c r="J32" s="5"/>
      <c r="K32" s="2" t="s">
        <v>38</v>
      </c>
      <c r="L32" s="12" t="s">
        <v>135</v>
      </c>
      <c r="M32" s="21"/>
      <c r="N32" s="20"/>
      <c r="P32" s="20"/>
      <c r="R32" s="20"/>
    </row>
    <row r="33" spans="1:18" s="1" customFormat="1" ht="15.75" customHeight="1" thickBot="1" thickTop="1">
      <c r="A33" s="71">
        <v>12</v>
      </c>
      <c r="B33" s="218" t="s">
        <v>361</v>
      </c>
      <c r="C33" s="48"/>
      <c r="D33" s="49">
        <v>5</v>
      </c>
      <c r="E33" s="550" t="s">
        <v>175</v>
      </c>
      <c r="F33" s="48"/>
      <c r="G33" s="71">
        <v>1</v>
      </c>
      <c r="H33" s="10" t="s">
        <v>152</v>
      </c>
      <c r="I33" s="48"/>
      <c r="J33" s="5"/>
      <c r="K33" s="2" t="s">
        <v>39</v>
      </c>
      <c r="L33" s="12" t="s">
        <v>135</v>
      </c>
      <c r="M33" s="21"/>
      <c r="N33" s="20"/>
      <c r="P33" s="20"/>
      <c r="R33" s="20"/>
    </row>
    <row r="34" spans="1:18" s="1" customFormat="1" ht="15.75" customHeight="1" thickBot="1" thickTop="1">
      <c r="A34" s="71">
        <v>13</v>
      </c>
      <c r="B34" s="218" t="s">
        <v>167</v>
      </c>
      <c r="C34" s="48"/>
      <c r="D34" s="52"/>
      <c r="E34" s="550"/>
      <c r="F34" s="53"/>
      <c r="G34" s="71">
        <v>2</v>
      </c>
      <c r="H34" s="10" t="s">
        <v>153</v>
      </c>
      <c r="I34" s="48"/>
      <c r="J34" s="5"/>
      <c r="K34" s="2" t="s">
        <v>41</v>
      </c>
      <c r="L34" s="12" t="s">
        <v>135</v>
      </c>
      <c r="M34" s="21"/>
      <c r="N34" s="20"/>
      <c r="P34" s="20"/>
      <c r="R34" s="20"/>
    </row>
    <row r="35" spans="1:18" s="1" customFormat="1" ht="15.75" customHeight="1" thickBot="1" thickTop="1">
      <c r="A35" s="71">
        <v>14</v>
      </c>
      <c r="B35" s="218" t="s">
        <v>168</v>
      </c>
      <c r="C35" s="48"/>
      <c r="D35" s="54"/>
      <c r="E35" s="561"/>
      <c r="F35" s="55"/>
      <c r="G35" s="71">
        <v>3</v>
      </c>
      <c r="H35" s="10" t="s">
        <v>154</v>
      </c>
      <c r="I35" s="48"/>
      <c r="J35" s="5"/>
      <c r="K35" s="2" t="s">
        <v>40</v>
      </c>
      <c r="L35" s="12" t="s">
        <v>135</v>
      </c>
      <c r="M35" s="21"/>
      <c r="N35" s="20"/>
      <c r="P35" s="20"/>
      <c r="R35" s="20"/>
    </row>
    <row r="36" spans="1:18" s="1" customFormat="1" ht="15.75" customHeight="1" thickBot="1" thickTop="1">
      <c r="A36" s="71">
        <v>15</v>
      </c>
      <c r="B36" s="218" t="s">
        <v>362</v>
      </c>
      <c r="C36" s="62"/>
      <c r="D36" s="64"/>
      <c r="E36" s="89" t="s">
        <v>45</v>
      </c>
      <c r="F36" s="66"/>
      <c r="G36" s="71">
        <v>4</v>
      </c>
      <c r="H36" s="13" t="s">
        <v>155</v>
      </c>
      <c r="I36" s="48"/>
      <c r="J36" s="5"/>
      <c r="K36" s="2" t="s">
        <v>42</v>
      </c>
      <c r="L36" s="12" t="s">
        <v>135</v>
      </c>
      <c r="M36" s="21"/>
      <c r="N36" s="20"/>
      <c r="P36" s="20"/>
      <c r="R36" s="20"/>
    </row>
    <row r="37" spans="1:18" s="1" customFormat="1" ht="15.75" customHeight="1" thickBot="1" thickTop="1">
      <c r="A37" s="71">
        <v>16</v>
      </c>
      <c r="B37" s="218" t="s">
        <v>169</v>
      </c>
      <c r="C37" s="62"/>
      <c r="D37" s="49">
        <v>1</v>
      </c>
      <c r="E37" s="193" t="s">
        <v>320</v>
      </c>
      <c r="F37" s="87"/>
      <c r="G37" s="71">
        <v>5</v>
      </c>
      <c r="H37" s="10" t="s">
        <v>156</v>
      </c>
      <c r="I37" s="48"/>
      <c r="J37" s="5"/>
      <c r="K37" s="2" t="s">
        <v>50</v>
      </c>
      <c r="L37" s="12" t="s">
        <v>135</v>
      </c>
      <c r="M37" s="21"/>
      <c r="N37" s="20"/>
      <c r="P37" s="20"/>
      <c r="R37" s="20"/>
    </row>
    <row r="38" spans="1:18" s="1" customFormat="1" ht="15.75" customHeight="1" thickBot="1" thickTop="1">
      <c r="A38" s="71"/>
      <c r="B38" s="218"/>
      <c r="C38" s="62"/>
      <c r="D38" s="49">
        <v>2</v>
      </c>
      <c r="E38" s="193" t="s">
        <v>321</v>
      </c>
      <c r="F38" s="87"/>
      <c r="G38" s="71"/>
      <c r="H38" s="558" t="s">
        <v>236</v>
      </c>
      <c r="I38" s="48"/>
      <c r="J38" s="5"/>
      <c r="K38" s="2" t="s">
        <v>51</v>
      </c>
      <c r="L38" s="12" t="s">
        <v>135</v>
      </c>
      <c r="M38" s="21"/>
      <c r="N38" s="20"/>
      <c r="P38" s="20"/>
      <c r="R38" s="20"/>
    </row>
    <row r="39" spans="1:18" s="1" customFormat="1" ht="15.75" customHeight="1" thickBot="1" thickTop="1">
      <c r="A39" s="72"/>
      <c r="B39" s="189"/>
      <c r="C39" s="63"/>
      <c r="D39" s="49">
        <v>3</v>
      </c>
      <c r="E39" s="193" t="s">
        <v>322</v>
      </c>
      <c r="F39" s="87"/>
      <c r="G39" s="71"/>
      <c r="H39" s="559"/>
      <c r="I39" s="48"/>
      <c r="J39" s="5"/>
      <c r="K39" s="2" t="s">
        <v>52</v>
      </c>
      <c r="L39" s="12" t="s">
        <v>135</v>
      </c>
      <c r="M39" s="21"/>
      <c r="N39" s="20"/>
      <c r="P39" s="20"/>
      <c r="R39" s="20"/>
    </row>
    <row r="40" spans="1:18" s="1" customFormat="1" ht="15.75" customHeight="1" thickBot="1" thickTop="1">
      <c r="A40" s="92"/>
      <c r="B40" s="65" t="s">
        <v>233</v>
      </c>
      <c r="C40" s="93"/>
      <c r="D40" s="49">
        <v>4</v>
      </c>
      <c r="E40" s="193" t="s">
        <v>323</v>
      </c>
      <c r="F40" s="87"/>
      <c r="G40" s="71"/>
      <c r="H40" s="5" t="s">
        <v>237</v>
      </c>
      <c r="I40" s="48"/>
      <c r="J40" s="5"/>
      <c r="K40" s="2" t="s">
        <v>53</v>
      </c>
      <c r="L40" s="12" t="s">
        <v>135</v>
      </c>
      <c r="M40" s="21"/>
      <c r="N40" s="20"/>
      <c r="P40" s="20"/>
      <c r="R40" s="20"/>
    </row>
    <row r="41" spans="1:18" s="1" customFormat="1" ht="15.75" customHeight="1" thickBot="1" thickTop="1">
      <c r="A41" s="71">
        <v>1</v>
      </c>
      <c r="B41" s="5" t="s">
        <v>222</v>
      </c>
      <c r="C41" s="48"/>
      <c r="D41" s="49">
        <v>5</v>
      </c>
      <c r="E41" s="193" t="s">
        <v>324</v>
      </c>
      <c r="F41" s="88"/>
      <c r="G41" s="71"/>
      <c r="H41" s="5" t="s">
        <v>237</v>
      </c>
      <c r="I41" s="48"/>
      <c r="J41" s="5"/>
      <c r="K41" s="2" t="s">
        <v>54</v>
      </c>
      <c r="L41" s="12" t="s">
        <v>135</v>
      </c>
      <c r="M41" s="21"/>
      <c r="N41" s="20"/>
      <c r="P41" s="20"/>
      <c r="R41" s="20"/>
    </row>
    <row r="42" spans="1:18" s="1" customFormat="1" ht="15.75" customHeight="1" thickBot="1" thickTop="1">
      <c r="A42" s="71">
        <v>2</v>
      </c>
      <c r="B42" s="549" t="s">
        <v>223</v>
      </c>
      <c r="C42" s="48"/>
      <c r="D42" s="49">
        <v>6</v>
      </c>
      <c r="E42" s="193" t="s">
        <v>325</v>
      </c>
      <c r="F42" s="88"/>
      <c r="G42" s="71"/>
      <c r="H42" s="5" t="s">
        <v>237</v>
      </c>
      <c r="I42" s="48"/>
      <c r="J42" s="5"/>
      <c r="K42" s="2" t="s">
        <v>55</v>
      </c>
      <c r="L42" s="23" t="s">
        <v>135</v>
      </c>
      <c r="M42" s="24"/>
      <c r="N42" s="20"/>
      <c r="P42" s="20"/>
      <c r="R42" s="20"/>
    </row>
    <row r="43" spans="1:18" s="1" customFormat="1" ht="15.75" customHeight="1" thickBot="1" thickTop="1">
      <c r="A43" s="71"/>
      <c r="B43" s="550"/>
      <c r="C43" s="53"/>
      <c r="D43" s="49">
        <v>7</v>
      </c>
      <c r="E43" s="193" t="s">
        <v>326</v>
      </c>
      <c r="F43" s="88"/>
      <c r="G43" s="71"/>
      <c r="H43" s="5" t="s">
        <v>237</v>
      </c>
      <c r="I43" s="48"/>
      <c r="J43" s="45"/>
      <c r="K43" s="9" t="s">
        <v>144</v>
      </c>
      <c r="L43" s="27" t="s">
        <v>134</v>
      </c>
      <c r="M43" s="27"/>
      <c r="N43" s="10" t="s">
        <v>152</v>
      </c>
      <c r="O43" s="21"/>
      <c r="P43" s="10" t="s">
        <v>126</v>
      </c>
      <c r="Q43" s="21"/>
      <c r="R43" s="10"/>
    </row>
    <row r="44" spans="1:18" s="1" customFormat="1" ht="15.75" customHeight="1" thickBot="1" thickTop="1">
      <c r="A44" s="71">
        <v>3</v>
      </c>
      <c r="B44" s="555" t="s">
        <v>224</v>
      </c>
      <c r="C44" s="48"/>
      <c r="D44" s="49">
        <v>8</v>
      </c>
      <c r="E44" s="193" t="s">
        <v>327</v>
      </c>
      <c r="F44" s="88"/>
      <c r="G44" s="99"/>
      <c r="H44" s="100" t="s">
        <v>237</v>
      </c>
      <c r="I44" s="48"/>
      <c r="J44" s="45"/>
      <c r="K44" s="11" t="s">
        <v>25</v>
      </c>
      <c r="L44" s="12" t="s">
        <v>135</v>
      </c>
      <c r="M44" s="21"/>
      <c r="N44" s="10" t="s">
        <v>153</v>
      </c>
      <c r="O44" s="21"/>
      <c r="P44" s="10" t="s">
        <v>127</v>
      </c>
      <c r="Q44" s="21"/>
      <c r="R44" s="10"/>
    </row>
    <row r="45" spans="1:18" s="1" customFormat="1" ht="15.75" customHeight="1" thickBot="1" thickTop="1">
      <c r="A45" s="71"/>
      <c r="B45" s="548"/>
      <c r="C45" s="94"/>
      <c r="D45" s="49">
        <v>9</v>
      </c>
      <c r="E45" s="193" t="s">
        <v>328</v>
      </c>
      <c r="F45" s="88"/>
      <c r="G45" s="101"/>
      <c r="H45" s="551" t="s">
        <v>242</v>
      </c>
      <c r="I45" s="102"/>
      <c r="J45" s="45"/>
      <c r="K45" s="11" t="s">
        <v>26</v>
      </c>
      <c r="L45" s="12" t="s">
        <v>135</v>
      </c>
      <c r="M45" s="21"/>
      <c r="N45" s="10" t="s">
        <v>154</v>
      </c>
      <c r="O45" s="21"/>
      <c r="P45" s="10" t="s">
        <v>128</v>
      </c>
      <c r="Q45" s="21"/>
      <c r="R45" s="10"/>
    </row>
    <row r="46" spans="1:18" s="1" customFormat="1" ht="15.75" customHeight="1" thickBot="1" thickTop="1">
      <c r="A46" s="71">
        <v>4</v>
      </c>
      <c r="B46" s="548" t="s">
        <v>225</v>
      </c>
      <c r="C46" s="91"/>
      <c r="D46" s="49">
        <v>10</v>
      </c>
      <c r="E46" s="193" t="s">
        <v>329</v>
      </c>
      <c r="F46" s="88"/>
      <c r="G46" s="103"/>
      <c r="H46" s="552"/>
      <c r="I46" s="104"/>
      <c r="J46" s="45"/>
      <c r="K46" s="11" t="s">
        <v>27</v>
      </c>
      <c r="L46" s="12" t="s">
        <v>135</v>
      </c>
      <c r="M46" s="25"/>
      <c r="N46" s="13" t="s">
        <v>155</v>
      </c>
      <c r="O46" s="21"/>
      <c r="P46" s="13" t="s">
        <v>129</v>
      </c>
      <c r="Q46" s="21"/>
      <c r="R46" s="13"/>
    </row>
    <row r="47" spans="1:18" s="1" customFormat="1" ht="15.75" customHeight="1" thickBot="1" thickTop="1">
      <c r="A47" s="71"/>
      <c r="B47" s="548"/>
      <c r="C47" s="94"/>
      <c r="D47" s="49">
        <v>11</v>
      </c>
      <c r="E47" s="193" t="s">
        <v>330</v>
      </c>
      <c r="F47" s="88"/>
      <c r="G47" s="71">
        <v>1</v>
      </c>
      <c r="H47" s="46" t="s">
        <v>239</v>
      </c>
      <c r="I47" s="48"/>
      <c r="J47" s="45"/>
      <c r="K47" s="11" t="s">
        <v>28</v>
      </c>
      <c r="L47" s="12" t="s">
        <v>135</v>
      </c>
      <c r="M47" s="25"/>
      <c r="N47" s="10" t="s">
        <v>156</v>
      </c>
      <c r="O47" s="21"/>
      <c r="P47" s="10" t="s">
        <v>130</v>
      </c>
      <c r="Q47" s="21"/>
      <c r="R47" s="10"/>
    </row>
    <row r="48" spans="1:18" s="1" customFormat="1" ht="15.75" customHeight="1" thickBot="1" thickTop="1">
      <c r="A48" s="71">
        <v>5</v>
      </c>
      <c r="B48" s="548" t="s">
        <v>226</v>
      </c>
      <c r="C48" s="91"/>
      <c r="D48" s="49">
        <v>12</v>
      </c>
      <c r="E48" s="193" t="s">
        <v>331</v>
      </c>
      <c r="F48" s="88"/>
      <c r="G48" s="71">
        <v>2</v>
      </c>
      <c r="H48" s="44" t="s">
        <v>238</v>
      </c>
      <c r="I48" s="48"/>
      <c r="J48" s="45"/>
      <c r="K48" s="11" t="s">
        <v>30</v>
      </c>
      <c r="L48" s="12" t="s">
        <v>135</v>
      </c>
      <c r="M48" s="25"/>
      <c r="N48" s="10" t="s">
        <v>157</v>
      </c>
      <c r="O48" s="21"/>
      <c r="P48" s="10" t="s">
        <v>19</v>
      </c>
      <c r="Q48" s="21"/>
      <c r="R48" s="10"/>
    </row>
    <row r="49" spans="1:15" s="1" customFormat="1" ht="15.75" customHeight="1" thickBot="1" thickTop="1">
      <c r="A49" s="71"/>
      <c r="B49" s="548"/>
      <c r="C49" s="94"/>
      <c r="D49" s="49">
        <v>13</v>
      </c>
      <c r="E49" s="193" t="s">
        <v>332</v>
      </c>
      <c r="F49" s="88"/>
      <c r="G49" s="71">
        <v>3</v>
      </c>
      <c r="H49" s="44" t="s">
        <v>240</v>
      </c>
      <c r="I49" s="48"/>
      <c r="K49" s="11" t="s">
        <v>31</v>
      </c>
      <c r="L49" s="23" t="s">
        <v>135</v>
      </c>
      <c r="M49" s="26"/>
      <c r="N49" s="10" t="s">
        <v>158</v>
      </c>
      <c r="O49" s="21"/>
    </row>
    <row r="50" spans="1:18" s="1" customFormat="1" ht="15.75" customHeight="1" thickBot="1" thickTop="1">
      <c r="A50" s="71">
        <v>6</v>
      </c>
      <c r="B50" s="548" t="s">
        <v>226</v>
      </c>
      <c r="C50" s="91"/>
      <c r="D50" s="49">
        <v>14</v>
      </c>
      <c r="E50" s="193" t="s">
        <v>333</v>
      </c>
      <c r="F50" s="88"/>
      <c r="G50" s="71">
        <v>4</v>
      </c>
      <c r="H50" s="5" t="s">
        <v>241</v>
      </c>
      <c r="I50" s="48"/>
      <c r="J50" s="45"/>
      <c r="K50" s="15" t="s">
        <v>138</v>
      </c>
      <c r="L50" s="27" t="s">
        <v>132</v>
      </c>
      <c r="M50" s="27"/>
      <c r="N50" s="10" t="s">
        <v>152</v>
      </c>
      <c r="O50" s="21"/>
      <c r="P50" s="10" t="s">
        <v>126</v>
      </c>
      <c r="Q50" s="21"/>
      <c r="R50" s="10"/>
    </row>
    <row r="51" spans="1:18" s="1" customFormat="1" ht="15.75" customHeight="1" thickBot="1" thickTop="1">
      <c r="A51" s="71"/>
      <c r="B51" s="548"/>
      <c r="C51" s="94"/>
      <c r="D51" s="49">
        <v>15</v>
      </c>
      <c r="E51" s="193" t="s">
        <v>334</v>
      </c>
      <c r="F51" s="88"/>
      <c r="G51" s="71"/>
      <c r="H51" s="44" t="s">
        <v>237</v>
      </c>
      <c r="I51" s="105"/>
      <c r="J51" s="45"/>
      <c r="K51" s="2" t="s">
        <v>60</v>
      </c>
      <c r="L51" s="12" t="s">
        <v>135</v>
      </c>
      <c r="M51" s="25"/>
      <c r="N51" s="10" t="s">
        <v>153</v>
      </c>
      <c r="O51" s="21"/>
      <c r="P51" s="10" t="s">
        <v>127</v>
      </c>
      <c r="Q51" s="21"/>
      <c r="R51" s="10"/>
    </row>
    <row r="52" spans="1:18" s="1" customFormat="1" ht="15.75" customHeight="1" thickBot="1" thickTop="1">
      <c r="A52" s="71">
        <v>7</v>
      </c>
      <c r="B52" s="548" t="s">
        <v>227</v>
      </c>
      <c r="C52" s="91"/>
      <c r="D52" s="49">
        <v>16</v>
      </c>
      <c r="E52" s="193" t="s">
        <v>335</v>
      </c>
      <c r="F52" s="88"/>
      <c r="G52" s="71"/>
      <c r="H52" s="106" t="s">
        <v>237</v>
      </c>
      <c r="I52" s="107"/>
      <c r="J52" s="45"/>
      <c r="K52" s="2" t="s">
        <v>61</v>
      </c>
      <c r="L52" s="12" t="s">
        <v>135</v>
      </c>
      <c r="M52" s="25"/>
      <c r="N52" s="10" t="s">
        <v>154</v>
      </c>
      <c r="O52" s="21"/>
      <c r="P52" s="10" t="s">
        <v>128</v>
      </c>
      <c r="Q52" s="21"/>
      <c r="R52" s="10"/>
    </row>
    <row r="53" spans="1:18" s="1" customFormat="1" ht="15.75" customHeight="1" thickBot="1" thickTop="1">
      <c r="A53" s="95"/>
      <c r="B53" s="548"/>
      <c r="C53" s="94"/>
      <c r="D53" s="49">
        <v>17</v>
      </c>
      <c r="E53" s="193" t="s">
        <v>336</v>
      </c>
      <c r="F53" s="88"/>
      <c r="G53" s="71"/>
      <c r="H53" s="551" t="s">
        <v>243</v>
      </c>
      <c r="I53" s="102"/>
      <c r="J53" s="45"/>
      <c r="K53" s="2" t="s">
        <v>57</v>
      </c>
      <c r="L53" s="12" t="s">
        <v>135</v>
      </c>
      <c r="M53" s="25"/>
      <c r="N53" s="13" t="s">
        <v>155</v>
      </c>
      <c r="O53" s="21"/>
      <c r="P53" s="13" t="s">
        <v>129</v>
      </c>
      <c r="Q53" s="21"/>
      <c r="R53" s="13"/>
    </row>
    <row r="54" spans="1:18" s="1" customFormat="1" ht="15.75" customHeight="1" thickBot="1" thickTop="1">
      <c r="A54" s="95">
        <v>8</v>
      </c>
      <c r="B54" s="96" t="s">
        <v>228</v>
      </c>
      <c r="C54" s="91"/>
      <c r="D54" s="49">
        <v>18</v>
      </c>
      <c r="E54" s="193" t="s">
        <v>337</v>
      </c>
      <c r="F54" s="88"/>
      <c r="G54" s="71"/>
      <c r="H54" s="552"/>
      <c r="I54" s="105"/>
      <c r="J54" s="45"/>
      <c r="K54" s="2" t="s">
        <v>58</v>
      </c>
      <c r="L54" s="12" t="s">
        <v>135</v>
      </c>
      <c r="M54" s="25"/>
      <c r="N54" s="10" t="s">
        <v>156</v>
      </c>
      <c r="O54" s="21"/>
      <c r="P54" s="10" t="s">
        <v>130</v>
      </c>
      <c r="Q54" s="21"/>
      <c r="R54" s="10"/>
    </row>
    <row r="55" spans="1:18" s="1" customFormat="1" ht="15.75" customHeight="1" thickBot="1" thickTop="1">
      <c r="A55" s="95">
        <v>9</v>
      </c>
      <c r="B55" s="96" t="s">
        <v>229</v>
      </c>
      <c r="C55" s="91"/>
      <c r="D55" s="67"/>
      <c r="E55" s="219" t="s">
        <v>47</v>
      </c>
      <c r="F55" s="88"/>
      <c r="G55" s="71">
        <v>1</v>
      </c>
      <c r="H55" s="44" t="s">
        <v>245</v>
      </c>
      <c r="I55" s="61"/>
      <c r="J55" s="45"/>
      <c r="K55" s="2" t="s">
        <v>62</v>
      </c>
      <c r="L55" s="12" t="s">
        <v>135</v>
      </c>
      <c r="M55" s="25"/>
      <c r="N55" s="10" t="s">
        <v>157</v>
      </c>
      <c r="O55" s="21"/>
      <c r="P55" s="10" t="s">
        <v>19</v>
      </c>
      <c r="Q55" s="21"/>
      <c r="R55" s="10"/>
    </row>
    <row r="56" spans="1:15" s="1" customFormat="1" ht="15.75" customHeight="1" thickBot="1" thickTop="1">
      <c r="A56" s="72">
        <v>10</v>
      </c>
      <c r="B56" s="97" t="s">
        <v>230</v>
      </c>
      <c r="C56" s="91"/>
      <c r="D56" s="68"/>
      <c r="E56" s="90" t="s">
        <v>159</v>
      </c>
      <c r="F56" s="88"/>
      <c r="G56" s="99">
        <v>2</v>
      </c>
      <c r="H56" s="100" t="s">
        <v>244</v>
      </c>
      <c r="I56" s="108"/>
      <c r="K56" s="2" t="s">
        <v>63</v>
      </c>
      <c r="L56" s="12" t="s">
        <v>135</v>
      </c>
      <c r="M56" s="25"/>
      <c r="N56" s="10" t="s">
        <v>158</v>
      </c>
      <c r="O56" s="21"/>
    </row>
    <row r="57" spans="1:13" s="1" customFormat="1" ht="15.75" customHeight="1" thickBot="1" thickTop="1">
      <c r="A57" s="73"/>
      <c r="B57" s="14"/>
      <c r="C57" s="14"/>
      <c r="F57" s="14"/>
      <c r="G57" s="37"/>
      <c r="K57" s="2" t="s">
        <v>59</v>
      </c>
      <c r="L57" s="12" t="s">
        <v>135</v>
      </c>
      <c r="M57" s="25"/>
    </row>
    <row r="58" spans="1:13" s="1" customFormat="1" ht="15.75" customHeight="1" thickBot="1" thickTop="1">
      <c r="A58" s="73"/>
      <c r="B58" s="14"/>
      <c r="C58" s="14"/>
      <c r="F58" s="14"/>
      <c r="G58" s="37"/>
      <c r="K58" s="2" t="s">
        <v>64</v>
      </c>
      <c r="L58" s="12" t="s">
        <v>135</v>
      </c>
      <c r="M58" s="25"/>
    </row>
    <row r="59" spans="1:13" s="1" customFormat="1" ht="15.75" customHeight="1" thickBot="1" thickTop="1">
      <c r="A59" s="73"/>
      <c r="B59" s="14"/>
      <c r="C59" s="14"/>
      <c r="F59" s="14"/>
      <c r="G59" s="37"/>
      <c r="K59" s="2" t="s">
        <v>94</v>
      </c>
      <c r="L59" s="12" t="s">
        <v>135</v>
      </c>
      <c r="M59" s="25"/>
    </row>
    <row r="60" spans="1:13" s="1" customFormat="1" ht="15.75" customHeight="1" thickBot="1" thickTop="1">
      <c r="A60" s="73"/>
      <c r="B60" s="14"/>
      <c r="C60" s="14"/>
      <c r="F60" s="14"/>
      <c r="G60" s="37"/>
      <c r="K60" s="2" t="s">
        <v>66</v>
      </c>
      <c r="L60" s="12" t="s">
        <v>135</v>
      </c>
      <c r="M60" s="25"/>
    </row>
    <row r="61" spans="1:13" s="1" customFormat="1" ht="15.75" customHeight="1" thickBot="1" thickTop="1">
      <c r="A61" s="73"/>
      <c r="B61" s="14"/>
      <c r="C61" s="14"/>
      <c r="F61" s="14"/>
      <c r="G61" s="37"/>
      <c r="K61" s="2" t="s">
        <v>65</v>
      </c>
      <c r="L61" s="12" t="s">
        <v>135</v>
      </c>
      <c r="M61" s="25"/>
    </row>
    <row r="62" spans="1:13" s="1" customFormat="1" ht="15.75" customHeight="1" thickBot="1" thickTop="1">
      <c r="A62" s="73"/>
      <c r="B62" s="14"/>
      <c r="C62" s="14"/>
      <c r="F62" s="14"/>
      <c r="G62" s="37"/>
      <c r="K62" s="2" t="s">
        <v>67</v>
      </c>
      <c r="L62" s="12" t="s">
        <v>135</v>
      </c>
      <c r="M62" s="25"/>
    </row>
    <row r="63" spans="1:13" s="1" customFormat="1" ht="15.75" customHeight="1" thickBot="1" thickTop="1">
      <c r="A63" s="73"/>
      <c r="B63" s="14"/>
      <c r="C63" s="14"/>
      <c r="D63" s="37"/>
      <c r="E63" s="14"/>
      <c r="F63" s="14"/>
      <c r="G63" s="37"/>
      <c r="K63" s="2" t="s">
        <v>124</v>
      </c>
      <c r="L63" s="12" t="s">
        <v>135</v>
      </c>
      <c r="M63" s="25"/>
    </row>
    <row r="64" spans="1:13" s="1" customFormat="1" ht="15.75" customHeight="1" thickBot="1" thickTop="1">
      <c r="A64" s="73"/>
      <c r="B64" s="14"/>
      <c r="C64" s="14"/>
      <c r="D64" s="37"/>
      <c r="E64" s="14"/>
      <c r="F64" s="14"/>
      <c r="G64" s="37"/>
      <c r="K64" s="2" t="s">
        <v>92</v>
      </c>
      <c r="L64" s="23" t="s">
        <v>135</v>
      </c>
      <c r="M64" s="25"/>
    </row>
    <row r="65" spans="1:18" s="1" customFormat="1" ht="15.75" customHeight="1" thickBot="1" thickTop="1">
      <c r="A65" s="73"/>
      <c r="B65" s="14"/>
      <c r="C65" s="14"/>
      <c r="D65" s="37"/>
      <c r="E65" s="14"/>
      <c r="F65" s="14"/>
      <c r="G65" s="37"/>
      <c r="J65" s="45"/>
      <c r="K65" s="15" t="s">
        <v>139</v>
      </c>
      <c r="L65" s="27" t="s">
        <v>132</v>
      </c>
      <c r="M65" s="27"/>
      <c r="N65" s="10" t="s">
        <v>152</v>
      </c>
      <c r="O65" s="21"/>
      <c r="P65" s="10" t="s">
        <v>126</v>
      </c>
      <c r="Q65" s="21"/>
      <c r="R65" s="10"/>
    </row>
    <row r="66" spans="1:18" s="1" customFormat="1" ht="15.75" customHeight="1" thickBot="1" thickTop="1">
      <c r="A66" s="73"/>
      <c r="B66" s="14"/>
      <c r="C66" s="14"/>
      <c r="D66" s="37"/>
      <c r="E66" s="14"/>
      <c r="F66" s="14"/>
      <c r="G66" s="37"/>
      <c r="J66" s="45"/>
      <c r="K66" s="16" t="s">
        <v>87</v>
      </c>
      <c r="L66" s="12" t="s">
        <v>135</v>
      </c>
      <c r="M66" s="25"/>
      <c r="N66" s="10" t="s">
        <v>153</v>
      </c>
      <c r="O66" s="21"/>
      <c r="P66" s="10" t="s">
        <v>127</v>
      </c>
      <c r="Q66" s="21"/>
      <c r="R66" s="10"/>
    </row>
    <row r="67" spans="1:18" s="1" customFormat="1" ht="15.75" customHeight="1" thickBot="1" thickTop="1">
      <c r="A67" s="73"/>
      <c r="B67" s="14"/>
      <c r="C67" s="14"/>
      <c r="D67" s="37"/>
      <c r="E67" s="14"/>
      <c r="F67" s="14"/>
      <c r="G67" s="37"/>
      <c r="J67" s="45"/>
      <c r="K67" s="16" t="s">
        <v>88</v>
      </c>
      <c r="L67" s="12" t="s">
        <v>135</v>
      </c>
      <c r="M67" s="25"/>
      <c r="N67" s="10" t="s">
        <v>154</v>
      </c>
      <c r="O67" s="21"/>
      <c r="P67" s="10" t="s">
        <v>128</v>
      </c>
      <c r="Q67" s="21"/>
      <c r="R67" s="10"/>
    </row>
    <row r="68" spans="1:18" s="1" customFormat="1" ht="15.75" customHeight="1" thickBot="1" thickTop="1">
      <c r="A68" s="73"/>
      <c r="B68" s="14"/>
      <c r="C68" s="14"/>
      <c r="D68" s="37"/>
      <c r="E68" s="14"/>
      <c r="F68" s="14"/>
      <c r="G68" s="37"/>
      <c r="J68" s="45"/>
      <c r="K68" s="2" t="s">
        <v>89</v>
      </c>
      <c r="L68" s="12" t="s">
        <v>135</v>
      </c>
      <c r="M68" s="25"/>
      <c r="N68" s="13" t="s">
        <v>155</v>
      </c>
      <c r="O68" s="21"/>
      <c r="P68" s="13" t="s">
        <v>129</v>
      </c>
      <c r="Q68" s="21"/>
      <c r="R68" s="13"/>
    </row>
    <row r="69" spans="1:18" s="1" customFormat="1" ht="15.75" customHeight="1" thickBot="1" thickTop="1">
      <c r="A69" s="73"/>
      <c r="B69" s="14"/>
      <c r="C69" s="14"/>
      <c r="D69" s="37"/>
      <c r="E69" s="14"/>
      <c r="F69" s="14"/>
      <c r="G69" s="37"/>
      <c r="J69" s="45"/>
      <c r="K69" s="2" t="s">
        <v>90</v>
      </c>
      <c r="L69" s="12" t="s">
        <v>135</v>
      </c>
      <c r="M69" s="25"/>
      <c r="N69" s="10" t="s">
        <v>156</v>
      </c>
      <c r="O69" s="21"/>
      <c r="P69" s="10" t="s">
        <v>130</v>
      </c>
      <c r="Q69" s="21"/>
      <c r="R69" s="10"/>
    </row>
    <row r="70" spans="1:18" s="1" customFormat="1" ht="15.75" customHeight="1" thickBot="1" thickTop="1">
      <c r="A70" s="73"/>
      <c r="B70" s="14"/>
      <c r="C70" s="14"/>
      <c r="D70" s="37"/>
      <c r="E70" s="14"/>
      <c r="F70" s="14"/>
      <c r="G70" s="37"/>
      <c r="J70" s="45"/>
      <c r="K70" s="2" t="s">
        <v>91</v>
      </c>
      <c r="L70" s="23" t="s">
        <v>135</v>
      </c>
      <c r="M70" s="25"/>
      <c r="N70" s="10" t="s">
        <v>157</v>
      </c>
      <c r="O70" s="21"/>
      <c r="P70" s="10" t="s">
        <v>19</v>
      </c>
      <c r="Q70" s="21"/>
      <c r="R70" s="10"/>
    </row>
    <row r="71" spans="1:18" s="1" customFormat="1" ht="15.75" customHeight="1" thickBot="1" thickTop="1">
      <c r="A71" s="73"/>
      <c r="B71" s="14"/>
      <c r="C71" s="14"/>
      <c r="D71" s="37"/>
      <c r="E71" s="14"/>
      <c r="F71" s="14"/>
      <c r="G71" s="37"/>
      <c r="J71" s="45"/>
      <c r="N71" s="10" t="s">
        <v>158</v>
      </c>
      <c r="O71" s="21"/>
      <c r="P71" s="10" t="s">
        <v>126</v>
      </c>
      <c r="Q71" s="21"/>
      <c r="R71" s="10"/>
    </row>
    <row r="72" spans="1:18" s="1" customFormat="1" ht="15.75" customHeight="1" thickBot="1" thickTop="1">
      <c r="A72" s="73"/>
      <c r="B72" s="14"/>
      <c r="C72" s="14"/>
      <c r="D72" s="37"/>
      <c r="E72" s="14"/>
      <c r="F72" s="14"/>
      <c r="G72" s="37"/>
      <c r="J72" s="45"/>
      <c r="K72" s="15" t="s">
        <v>140</v>
      </c>
      <c r="L72" s="27" t="s">
        <v>132</v>
      </c>
      <c r="M72" s="28"/>
      <c r="N72" s="10" t="s">
        <v>152</v>
      </c>
      <c r="O72" s="21"/>
      <c r="P72" s="10" t="s">
        <v>127</v>
      </c>
      <c r="Q72" s="21"/>
      <c r="R72" s="10"/>
    </row>
    <row r="73" spans="1:18" s="1" customFormat="1" ht="15.75" customHeight="1" thickBot="1" thickTop="1">
      <c r="A73" s="73"/>
      <c r="B73" s="14"/>
      <c r="C73" s="14"/>
      <c r="D73" s="37"/>
      <c r="E73" s="14"/>
      <c r="F73" s="14"/>
      <c r="G73" s="37"/>
      <c r="J73" s="45"/>
      <c r="K73" s="2" t="s">
        <v>68</v>
      </c>
      <c r="L73" s="12" t="s">
        <v>135</v>
      </c>
      <c r="M73" s="25"/>
      <c r="N73" s="10" t="s">
        <v>153</v>
      </c>
      <c r="O73" s="21"/>
      <c r="P73" s="10" t="s">
        <v>128</v>
      </c>
      <c r="Q73" s="21"/>
      <c r="R73" s="10"/>
    </row>
    <row r="74" spans="1:18" s="1" customFormat="1" ht="15.75" customHeight="1" thickBot="1" thickTop="1">
      <c r="A74" s="73"/>
      <c r="B74" s="14"/>
      <c r="C74" s="14"/>
      <c r="D74" s="37"/>
      <c r="E74" s="14"/>
      <c r="F74" s="14"/>
      <c r="G74" s="37"/>
      <c r="J74" s="45"/>
      <c r="K74" s="2" t="s">
        <v>69</v>
      </c>
      <c r="L74" s="12" t="s">
        <v>135</v>
      </c>
      <c r="M74" s="25"/>
      <c r="N74" s="10" t="s">
        <v>154</v>
      </c>
      <c r="O74" s="21"/>
      <c r="P74" s="13" t="s">
        <v>129</v>
      </c>
      <c r="Q74" s="21"/>
      <c r="R74" s="13"/>
    </row>
    <row r="75" spans="1:18" s="1" customFormat="1" ht="15.75" customHeight="1" thickBot="1" thickTop="1">
      <c r="A75" s="73"/>
      <c r="B75" s="14"/>
      <c r="C75" s="14"/>
      <c r="D75" s="37"/>
      <c r="E75" s="14"/>
      <c r="F75" s="14"/>
      <c r="G75" s="37"/>
      <c r="J75" s="45"/>
      <c r="K75" s="2" t="s">
        <v>70</v>
      </c>
      <c r="L75" s="12" t="s">
        <v>135</v>
      </c>
      <c r="M75" s="25"/>
      <c r="N75" s="13" t="s">
        <v>155</v>
      </c>
      <c r="O75" s="21"/>
      <c r="P75" s="10" t="s">
        <v>130</v>
      </c>
      <c r="Q75" s="21"/>
      <c r="R75" s="10"/>
    </row>
    <row r="76" spans="1:18" s="1" customFormat="1" ht="15.75" customHeight="1" thickBot="1" thickTop="1">
      <c r="A76" s="73"/>
      <c r="B76" s="14"/>
      <c r="C76" s="14"/>
      <c r="D76" s="37"/>
      <c r="E76" s="14"/>
      <c r="F76" s="14"/>
      <c r="G76" s="37"/>
      <c r="J76" s="45"/>
      <c r="K76" s="2" t="s">
        <v>71</v>
      </c>
      <c r="L76" s="12" t="s">
        <v>135</v>
      </c>
      <c r="M76" s="25"/>
      <c r="N76" s="10" t="s">
        <v>156</v>
      </c>
      <c r="O76" s="21"/>
      <c r="P76" s="10" t="s">
        <v>19</v>
      </c>
      <c r="Q76" s="21"/>
      <c r="R76" s="10"/>
    </row>
    <row r="77" spans="1:15" s="1" customFormat="1" ht="15.75" customHeight="1" thickBot="1" thickTop="1">
      <c r="A77" s="73"/>
      <c r="B77" s="14"/>
      <c r="C77" s="14"/>
      <c r="D77" s="37"/>
      <c r="E77" s="14"/>
      <c r="F77" s="14"/>
      <c r="G77" s="37"/>
      <c r="K77" s="2" t="s">
        <v>72</v>
      </c>
      <c r="L77" s="12" t="s">
        <v>135</v>
      </c>
      <c r="M77" s="25"/>
      <c r="N77" s="10" t="s">
        <v>157</v>
      </c>
      <c r="O77" s="21"/>
    </row>
    <row r="78" spans="1:15" s="1" customFormat="1" ht="15.75" customHeight="1" thickBot="1" thickTop="1">
      <c r="A78" s="73"/>
      <c r="B78" s="14"/>
      <c r="C78" s="14"/>
      <c r="D78" s="37"/>
      <c r="E78" s="14"/>
      <c r="F78" s="14"/>
      <c r="G78" s="37"/>
      <c r="K78" s="2" t="s">
        <v>73</v>
      </c>
      <c r="L78" s="12" t="s">
        <v>135</v>
      </c>
      <c r="M78" s="25"/>
      <c r="N78" s="10" t="s">
        <v>158</v>
      </c>
      <c r="O78" s="21"/>
    </row>
    <row r="79" spans="1:13" s="1" customFormat="1" ht="15.75" customHeight="1" thickBot="1" thickTop="1">
      <c r="A79" s="73"/>
      <c r="B79" s="14"/>
      <c r="C79" s="14"/>
      <c r="D79" s="37"/>
      <c r="E79" s="14"/>
      <c r="F79" s="14"/>
      <c r="G79" s="37"/>
      <c r="K79" s="2" t="s">
        <v>74</v>
      </c>
      <c r="L79" s="12" t="s">
        <v>135</v>
      </c>
      <c r="M79" s="25"/>
    </row>
    <row r="80" spans="1:13" s="1" customFormat="1" ht="15.75" customHeight="1" thickBot="1" thickTop="1">
      <c r="A80" s="73"/>
      <c r="B80" s="14"/>
      <c r="C80" s="14"/>
      <c r="D80" s="37"/>
      <c r="E80" s="14"/>
      <c r="F80" s="14"/>
      <c r="G80" s="37"/>
      <c r="K80" s="2" t="s">
        <v>75</v>
      </c>
      <c r="L80" s="12" t="s">
        <v>135</v>
      </c>
      <c r="M80" s="25"/>
    </row>
    <row r="81" spans="1:13" s="1" customFormat="1" ht="15.75" customHeight="1" thickBot="1" thickTop="1">
      <c r="A81" s="73"/>
      <c r="B81" s="14"/>
      <c r="C81" s="14"/>
      <c r="D81" s="37"/>
      <c r="E81" s="14"/>
      <c r="F81" s="14"/>
      <c r="G81" s="37"/>
      <c r="K81" s="2" t="s">
        <v>76</v>
      </c>
      <c r="L81" s="12" t="s">
        <v>135</v>
      </c>
      <c r="M81" s="25"/>
    </row>
    <row r="82" spans="1:13" s="1" customFormat="1" ht="15.75" customHeight="1" thickBot="1" thickTop="1">
      <c r="A82" s="73"/>
      <c r="B82" s="14"/>
      <c r="C82" s="14"/>
      <c r="D82" s="37"/>
      <c r="E82" s="14"/>
      <c r="F82" s="14"/>
      <c r="G82" s="37"/>
      <c r="K82" s="2" t="s">
        <v>77</v>
      </c>
      <c r="L82" s="12" t="s">
        <v>135</v>
      </c>
      <c r="M82" s="25"/>
    </row>
    <row r="83" spans="1:13" s="1" customFormat="1" ht="15.75" customHeight="1" thickBot="1" thickTop="1">
      <c r="A83" s="73"/>
      <c r="B83" s="14"/>
      <c r="C83" s="14"/>
      <c r="D83" s="37"/>
      <c r="E83" s="14"/>
      <c r="F83" s="14"/>
      <c r="G83" s="37"/>
      <c r="K83" s="2" t="s">
        <v>78</v>
      </c>
      <c r="L83" s="12" t="s">
        <v>135</v>
      </c>
      <c r="M83" s="25"/>
    </row>
    <row r="84" spans="1:13" s="1" customFormat="1" ht="15.75" customHeight="1" thickBot="1" thickTop="1">
      <c r="A84" s="73"/>
      <c r="B84" s="14"/>
      <c r="C84" s="14"/>
      <c r="D84" s="37"/>
      <c r="E84" s="14"/>
      <c r="F84" s="14"/>
      <c r="G84" s="37"/>
      <c r="K84" s="2" t="s">
        <v>79</v>
      </c>
      <c r="L84" s="12" t="s">
        <v>135</v>
      </c>
      <c r="M84" s="25"/>
    </row>
    <row r="85" spans="1:13" s="1" customFormat="1" ht="15.75" customHeight="1" thickBot="1" thickTop="1">
      <c r="A85" s="73"/>
      <c r="B85" s="14"/>
      <c r="C85" s="14"/>
      <c r="D85" s="37"/>
      <c r="E85" s="14"/>
      <c r="F85" s="14"/>
      <c r="G85" s="37"/>
      <c r="K85" s="2" t="s">
        <v>80</v>
      </c>
      <c r="L85" s="12" t="s">
        <v>135</v>
      </c>
      <c r="M85" s="25"/>
    </row>
    <row r="86" spans="1:18" s="1" customFormat="1" ht="15.75" customHeight="1" thickBot="1" thickTop="1">
      <c r="A86" s="73"/>
      <c r="B86" s="14"/>
      <c r="C86" s="14"/>
      <c r="D86" s="37"/>
      <c r="E86" s="14"/>
      <c r="F86" s="14"/>
      <c r="G86" s="37"/>
      <c r="H86" s="10" t="s">
        <v>126</v>
      </c>
      <c r="I86" s="25"/>
      <c r="J86" s="5"/>
      <c r="K86" s="2" t="s">
        <v>93</v>
      </c>
      <c r="L86" s="23" t="s">
        <v>135</v>
      </c>
      <c r="M86" s="25"/>
      <c r="P86" s="10" t="s">
        <v>126</v>
      </c>
      <c r="Q86" s="25"/>
      <c r="R86" s="10"/>
    </row>
    <row r="87" spans="1:18" s="1" customFormat="1" ht="15.75" customHeight="1" thickBot="1" thickTop="1">
      <c r="A87" s="73"/>
      <c r="B87" s="14"/>
      <c r="C87" s="14"/>
      <c r="D87" s="37"/>
      <c r="E87" s="14"/>
      <c r="F87" s="14"/>
      <c r="G87" s="37"/>
      <c r="H87" s="10" t="s">
        <v>127</v>
      </c>
      <c r="I87" s="25"/>
      <c r="J87" s="5"/>
      <c r="K87" s="15" t="s">
        <v>141</v>
      </c>
      <c r="L87" s="27" t="s">
        <v>133</v>
      </c>
      <c r="M87" s="27"/>
      <c r="N87" s="10" t="s">
        <v>152</v>
      </c>
      <c r="O87" s="25"/>
      <c r="P87" s="10" t="s">
        <v>127</v>
      </c>
      <c r="Q87" s="25"/>
      <c r="R87" s="10"/>
    </row>
    <row r="88" spans="1:18" s="1" customFormat="1" ht="15.75" customHeight="1" thickBot="1" thickTop="1">
      <c r="A88" s="73"/>
      <c r="B88" s="14"/>
      <c r="C88" s="14"/>
      <c r="D88" s="37"/>
      <c r="E88" s="14"/>
      <c r="F88" s="14"/>
      <c r="G88" s="37"/>
      <c r="H88" s="10" t="s">
        <v>128</v>
      </c>
      <c r="I88" s="25"/>
      <c r="J88" s="5"/>
      <c r="K88" s="2" t="s">
        <v>81</v>
      </c>
      <c r="L88" s="12" t="s">
        <v>135</v>
      </c>
      <c r="M88" s="25"/>
      <c r="N88" s="10" t="s">
        <v>153</v>
      </c>
      <c r="O88" s="25"/>
      <c r="P88" s="10" t="s">
        <v>128</v>
      </c>
      <c r="Q88" s="25"/>
      <c r="R88" s="10"/>
    </row>
    <row r="89" spans="1:18" s="1" customFormat="1" ht="15.75" customHeight="1" thickBot="1" thickTop="1">
      <c r="A89" s="73"/>
      <c r="B89" s="14"/>
      <c r="C89" s="14"/>
      <c r="D89" s="37"/>
      <c r="E89" s="14"/>
      <c r="F89" s="14"/>
      <c r="G89" s="37"/>
      <c r="H89" s="13" t="s">
        <v>131</v>
      </c>
      <c r="I89" s="25"/>
      <c r="J89" s="5"/>
      <c r="K89" s="2" t="s">
        <v>82</v>
      </c>
      <c r="L89" s="12" t="s">
        <v>135</v>
      </c>
      <c r="M89" s="25"/>
      <c r="N89" s="10" t="s">
        <v>154</v>
      </c>
      <c r="O89" s="25"/>
      <c r="P89" s="13" t="s">
        <v>131</v>
      </c>
      <c r="Q89" s="25"/>
      <c r="R89" s="13"/>
    </row>
    <row r="90" spans="1:18" s="1" customFormat="1" ht="15.75" customHeight="1" thickBot="1" thickTop="1">
      <c r="A90" s="73"/>
      <c r="B90" s="14"/>
      <c r="C90" s="14"/>
      <c r="D90" s="37"/>
      <c r="E90" s="14"/>
      <c r="F90" s="14"/>
      <c r="G90" s="37"/>
      <c r="H90" s="10" t="s">
        <v>130</v>
      </c>
      <c r="I90" s="25"/>
      <c r="J90" s="5"/>
      <c r="K90" s="2" t="s">
        <v>83</v>
      </c>
      <c r="L90" s="12" t="s">
        <v>135</v>
      </c>
      <c r="M90" s="25"/>
      <c r="N90" s="13" t="s">
        <v>155</v>
      </c>
      <c r="O90" s="25"/>
      <c r="P90" s="10" t="s">
        <v>130</v>
      </c>
      <c r="Q90" s="25"/>
      <c r="R90" s="10"/>
    </row>
    <row r="91" spans="1:18" s="1" customFormat="1" ht="15.75" customHeight="1" thickBot="1" thickTop="1">
      <c r="A91" s="73"/>
      <c r="B91" s="14"/>
      <c r="C91" s="14"/>
      <c r="D91" s="37"/>
      <c r="E91" s="14"/>
      <c r="F91" s="14"/>
      <c r="G91" s="37"/>
      <c r="H91" s="10" t="s">
        <v>19</v>
      </c>
      <c r="I91" s="25"/>
      <c r="J91" s="5"/>
      <c r="K91" s="2" t="s">
        <v>84</v>
      </c>
      <c r="L91" s="12" t="s">
        <v>135</v>
      </c>
      <c r="M91" s="25"/>
      <c r="N91" s="10" t="s">
        <v>156</v>
      </c>
      <c r="O91" s="25"/>
      <c r="P91" s="10" t="s">
        <v>19</v>
      </c>
      <c r="Q91" s="25"/>
      <c r="R91" s="10"/>
    </row>
    <row r="92" spans="1:15" s="1" customFormat="1" ht="15.75" customHeight="1" thickBot="1" thickTop="1">
      <c r="A92" s="73"/>
      <c r="B92" s="14"/>
      <c r="C92" s="14"/>
      <c r="D92" s="37"/>
      <c r="E92" s="14"/>
      <c r="F92" s="14"/>
      <c r="G92" s="37"/>
      <c r="K92" s="2" t="s">
        <v>85</v>
      </c>
      <c r="L92" s="12" t="s">
        <v>135</v>
      </c>
      <c r="M92" s="25"/>
      <c r="N92" s="10" t="s">
        <v>157</v>
      </c>
      <c r="O92" s="25"/>
    </row>
    <row r="93" spans="1:18" s="1" customFormat="1" ht="15.75" customHeight="1" thickBot="1" thickTop="1">
      <c r="A93" s="73"/>
      <c r="B93" s="14"/>
      <c r="C93" s="14"/>
      <c r="D93" s="37"/>
      <c r="E93" s="14"/>
      <c r="F93" s="14"/>
      <c r="G93" s="37"/>
      <c r="H93" s="10" t="s">
        <v>126</v>
      </c>
      <c r="I93" s="25"/>
      <c r="J93" s="5"/>
      <c r="K93" s="2" t="s">
        <v>86</v>
      </c>
      <c r="L93" s="23" t="s">
        <v>135</v>
      </c>
      <c r="M93" s="25"/>
      <c r="N93" s="10" t="s">
        <v>158</v>
      </c>
      <c r="O93" s="21"/>
      <c r="P93" s="10" t="s">
        <v>126</v>
      </c>
      <c r="Q93" s="25"/>
      <c r="R93" s="10"/>
    </row>
    <row r="94" spans="1:18" s="1" customFormat="1" ht="15.75" customHeight="1" thickBot="1" thickTop="1">
      <c r="A94" s="73"/>
      <c r="B94" s="14"/>
      <c r="C94" s="14"/>
      <c r="D94" s="37"/>
      <c r="E94" s="14"/>
      <c r="F94" s="14"/>
      <c r="G94" s="37"/>
      <c r="H94" s="10" t="s">
        <v>127</v>
      </c>
      <c r="I94" s="25"/>
      <c r="J94" s="5"/>
      <c r="K94" s="15" t="s">
        <v>142</v>
      </c>
      <c r="L94" s="27" t="s">
        <v>132</v>
      </c>
      <c r="M94" s="27"/>
      <c r="N94" s="10" t="s">
        <v>152</v>
      </c>
      <c r="O94" s="25"/>
      <c r="P94" s="10" t="s">
        <v>127</v>
      </c>
      <c r="Q94" s="25"/>
      <c r="R94" s="10"/>
    </row>
    <row r="95" spans="1:18" s="1" customFormat="1" ht="15.75" customHeight="1" thickBot="1" thickTop="1">
      <c r="A95" s="73"/>
      <c r="B95" s="14"/>
      <c r="C95" s="14"/>
      <c r="D95" s="37"/>
      <c r="E95" s="14"/>
      <c r="F95" s="14"/>
      <c r="G95" s="37"/>
      <c r="H95" s="10" t="s">
        <v>128</v>
      </c>
      <c r="I95" s="25"/>
      <c r="J95" s="5"/>
      <c r="K95" s="2" t="s">
        <v>95</v>
      </c>
      <c r="L95" s="12" t="s">
        <v>135</v>
      </c>
      <c r="M95" s="25"/>
      <c r="N95" s="10" t="s">
        <v>153</v>
      </c>
      <c r="O95" s="25"/>
      <c r="P95" s="10" t="s">
        <v>128</v>
      </c>
      <c r="Q95" s="25"/>
      <c r="R95" s="10"/>
    </row>
    <row r="96" spans="1:18" s="1" customFormat="1" ht="15.75" customHeight="1" thickBot="1" thickTop="1">
      <c r="A96" s="73"/>
      <c r="B96" s="14"/>
      <c r="C96" s="14"/>
      <c r="D96" s="37"/>
      <c r="E96" s="14"/>
      <c r="F96" s="14"/>
      <c r="G96" s="37"/>
      <c r="H96" s="13" t="s">
        <v>131</v>
      </c>
      <c r="I96" s="25"/>
      <c r="J96" s="5"/>
      <c r="K96" s="2" t="s">
        <v>96</v>
      </c>
      <c r="L96" s="12" t="s">
        <v>135</v>
      </c>
      <c r="M96" s="25"/>
      <c r="N96" s="10" t="s">
        <v>154</v>
      </c>
      <c r="O96" s="25"/>
      <c r="P96" s="13" t="s">
        <v>131</v>
      </c>
      <c r="Q96" s="25"/>
      <c r="R96" s="13"/>
    </row>
    <row r="97" spans="1:18" s="1" customFormat="1" ht="15.75" customHeight="1" thickBot="1" thickTop="1">
      <c r="A97" s="73"/>
      <c r="B97" s="14"/>
      <c r="C97" s="14"/>
      <c r="D97" s="37"/>
      <c r="E97" s="14"/>
      <c r="F97" s="14"/>
      <c r="G97" s="37"/>
      <c r="H97" s="10" t="s">
        <v>130</v>
      </c>
      <c r="I97" s="25"/>
      <c r="J97" s="5"/>
      <c r="K97" s="2" t="s">
        <v>97</v>
      </c>
      <c r="L97" s="12" t="s">
        <v>135</v>
      </c>
      <c r="M97" s="25"/>
      <c r="N97" s="13" t="s">
        <v>155</v>
      </c>
      <c r="O97" s="25"/>
      <c r="P97" s="10" t="s">
        <v>130</v>
      </c>
      <c r="Q97" s="25"/>
      <c r="R97" s="10"/>
    </row>
    <row r="98" spans="1:18" s="1" customFormat="1" ht="15.75" customHeight="1" thickBot="1" thickTop="1">
      <c r="A98" s="73"/>
      <c r="B98" s="14"/>
      <c r="C98" s="14"/>
      <c r="D98" s="37"/>
      <c r="E98" s="14"/>
      <c r="F98" s="14"/>
      <c r="G98" s="37"/>
      <c r="H98" s="10" t="s">
        <v>19</v>
      </c>
      <c r="I98" s="25"/>
      <c r="J98" s="5"/>
      <c r="K98" s="2" t="s">
        <v>98</v>
      </c>
      <c r="L98" s="12" t="s">
        <v>135</v>
      </c>
      <c r="M98" s="25"/>
      <c r="N98" s="10" t="s">
        <v>156</v>
      </c>
      <c r="O98" s="25"/>
      <c r="P98" s="10" t="s">
        <v>19</v>
      </c>
      <c r="Q98" s="25"/>
      <c r="R98" s="10"/>
    </row>
    <row r="99" spans="1:15" s="1" customFormat="1" ht="15.75" customHeight="1" thickBot="1" thickTop="1">
      <c r="A99" s="73"/>
      <c r="B99" s="14"/>
      <c r="C99" s="14"/>
      <c r="D99" s="37"/>
      <c r="E99" s="14"/>
      <c r="F99" s="14"/>
      <c r="G99" s="37"/>
      <c r="K99" s="2" t="s">
        <v>99</v>
      </c>
      <c r="L99" s="12" t="s">
        <v>135</v>
      </c>
      <c r="M99" s="25"/>
      <c r="N99" s="10" t="s">
        <v>157</v>
      </c>
      <c r="O99" s="25"/>
    </row>
    <row r="100" spans="1:15" s="1" customFormat="1" ht="15.75" customHeight="1" thickBot="1" thickTop="1">
      <c r="A100" s="73"/>
      <c r="B100" s="14"/>
      <c r="C100" s="14"/>
      <c r="D100" s="37"/>
      <c r="E100" s="14"/>
      <c r="F100" s="14"/>
      <c r="G100" s="37"/>
      <c r="K100" s="2" t="s">
        <v>100</v>
      </c>
      <c r="L100" s="12" t="s">
        <v>135</v>
      </c>
      <c r="M100" s="25"/>
      <c r="N100" s="10" t="s">
        <v>158</v>
      </c>
      <c r="O100" s="21"/>
    </row>
    <row r="101" spans="1:13" s="1" customFormat="1" ht="15.75" customHeight="1" thickBot="1" thickTop="1">
      <c r="A101" s="73"/>
      <c r="B101" s="14"/>
      <c r="C101" s="14"/>
      <c r="D101" s="37"/>
      <c r="E101" s="14"/>
      <c r="F101" s="14"/>
      <c r="G101" s="37"/>
      <c r="K101" s="2" t="s">
        <v>101</v>
      </c>
      <c r="L101" s="12" t="s">
        <v>135</v>
      </c>
      <c r="M101" s="25"/>
    </row>
    <row r="102" spans="1:13" s="1" customFormat="1" ht="15.75" customHeight="1" thickBot="1" thickTop="1">
      <c r="A102" s="73"/>
      <c r="B102" s="14"/>
      <c r="C102" s="14"/>
      <c r="D102" s="37"/>
      <c r="E102" s="14"/>
      <c r="F102" s="14"/>
      <c r="G102" s="37"/>
      <c r="K102" s="2" t="s">
        <v>102</v>
      </c>
      <c r="L102" s="12" t="s">
        <v>135</v>
      </c>
      <c r="M102" s="25"/>
    </row>
    <row r="103" spans="1:13" s="1" customFormat="1" ht="15.75" customHeight="1" thickBot="1" thickTop="1">
      <c r="A103" s="73"/>
      <c r="B103" s="14"/>
      <c r="C103" s="14"/>
      <c r="D103" s="37"/>
      <c r="E103" s="14"/>
      <c r="F103" s="14"/>
      <c r="G103" s="37"/>
      <c r="K103" s="2" t="s">
        <v>103</v>
      </c>
      <c r="L103" s="12" t="s">
        <v>135</v>
      </c>
      <c r="M103" s="25"/>
    </row>
    <row r="104" spans="1:13" s="1" customFormat="1" ht="15.75" customHeight="1" thickBot="1" thickTop="1">
      <c r="A104" s="73"/>
      <c r="B104" s="14"/>
      <c r="C104" s="14"/>
      <c r="D104" s="37"/>
      <c r="E104" s="14"/>
      <c r="F104" s="14"/>
      <c r="G104" s="37"/>
      <c r="K104" s="2" t="s">
        <v>104</v>
      </c>
      <c r="L104" s="12" t="s">
        <v>135</v>
      </c>
      <c r="M104" s="25"/>
    </row>
    <row r="105" spans="1:13" s="1" customFormat="1" ht="15.75" customHeight="1" thickBot="1" thickTop="1">
      <c r="A105" s="73"/>
      <c r="B105" s="14"/>
      <c r="C105" s="14"/>
      <c r="D105" s="37"/>
      <c r="E105" s="14"/>
      <c r="F105" s="14"/>
      <c r="G105" s="37"/>
      <c r="K105" s="2" t="s">
        <v>105</v>
      </c>
      <c r="L105" s="12" t="s">
        <v>135</v>
      </c>
      <c r="M105" s="25"/>
    </row>
    <row r="106" spans="1:13" s="1" customFormat="1" ht="15.75" customHeight="1" thickBot="1" thickTop="1">
      <c r="A106" s="73"/>
      <c r="B106" s="14"/>
      <c r="C106" s="14"/>
      <c r="D106" s="37"/>
      <c r="E106" s="14"/>
      <c r="F106" s="14"/>
      <c r="G106" s="37"/>
      <c r="K106" s="2" t="s">
        <v>106</v>
      </c>
      <c r="L106" s="12" t="s">
        <v>135</v>
      </c>
      <c r="M106" s="25"/>
    </row>
    <row r="107" spans="1:13" s="1" customFormat="1" ht="15.75" customHeight="1" thickBot="1" thickTop="1">
      <c r="A107" s="73"/>
      <c r="B107" s="14"/>
      <c r="C107" s="14"/>
      <c r="D107" s="37"/>
      <c r="E107" s="14"/>
      <c r="F107" s="14"/>
      <c r="G107" s="37"/>
      <c r="K107" s="2" t="s">
        <v>107</v>
      </c>
      <c r="L107" s="12" t="s">
        <v>135</v>
      </c>
      <c r="M107" s="25"/>
    </row>
    <row r="108" spans="1:13" s="1" customFormat="1" ht="15.75" customHeight="1" thickBot="1" thickTop="1">
      <c r="A108" s="73"/>
      <c r="B108" s="14"/>
      <c r="C108" s="14"/>
      <c r="D108" s="37"/>
      <c r="E108" s="14"/>
      <c r="F108" s="14"/>
      <c r="G108" s="37"/>
      <c r="K108" s="2" t="s">
        <v>108</v>
      </c>
      <c r="L108" s="12" t="s">
        <v>135</v>
      </c>
      <c r="M108" s="25"/>
    </row>
    <row r="109" spans="1:13" s="1" customFormat="1" ht="15.75" customHeight="1" thickBot="1" thickTop="1">
      <c r="A109" s="73"/>
      <c r="B109" s="14"/>
      <c r="C109" s="14"/>
      <c r="D109" s="37"/>
      <c r="E109" s="14"/>
      <c r="F109" s="14"/>
      <c r="G109" s="37"/>
      <c r="K109" s="2" t="s">
        <v>109</v>
      </c>
      <c r="L109" s="12" t="s">
        <v>135</v>
      </c>
      <c r="M109" s="25"/>
    </row>
    <row r="110" spans="1:13" s="1" customFormat="1" ht="15.75" customHeight="1" thickBot="1" thickTop="1">
      <c r="A110" s="73"/>
      <c r="B110" s="14"/>
      <c r="C110" s="14"/>
      <c r="D110" s="37"/>
      <c r="E110" s="14"/>
      <c r="F110" s="14"/>
      <c r="G110" s="37"/>
      <c r="K110" s="2" t="s">
        <v>110</v>
      </c>
      <c r="L110" s="12" t="s">
        <v>135</v>
      </c>
      <c r="M110" s="25"/>
    </row>
    <row r="111" spans="1:13" s="1" customFormat="1" ht="15.75" customHeight="1" thickBot="1" thickTop="1">
      <c r="A111" s="73"/>
      <c r="B111" s="14"/>
      <c r="C111" s="14"/>
      <c r="D111" s="37"/>
      <c r="E111" s="14"/>
      <c r="F111" s="14"/>
      <c r="G111" s="37"/>
      <c r="K111" s="2" t="s">
        <v>111</v>
      </c>
      <c r="L111" s="12" t="s">
        <v>135</v>
      </c>
      <c r="M111" s="25"/>
    </row>
    <row r="112" spans="1:13" s="1" customFormat="1" ht="15.75" customHeight="1" thickBot="1" thickTop="1">
      <c r="A112" s="73"/>
      <c r="B112" s="14"/>
      <c r="C112" s="14"/>
      <c r="D112" s="37"/>
      <c r="E112" s="14"/>
      <c r="F112" s="14"/>
      <c r="G112" s="37"/>
      <c r="K112" s="2" t="s">
        <v>112</v>
      </c>
      <c r="L112" s="12" t="s">
        <v>135</v>
      </c>
      <c r="M112" s="25"/>
    </row>
    <row r="113" spans="1:13" s="1" customFormat="1" ht="15.75" customHeight="1" thickBot="1" thickTop="1">
      <c r="A113" s="73"/>
      <c r="B113" s="14"/>
      <c r="C113" s="14"/>
      <c r="D113" s="37"/>
      <c r="E113" s="14"/>
      <c r="F113" s="14"/>
      <c r="G113" s="37"/>
      <c r="K113" s="2" t="s">
        <v>113</v>
      </c>
      <c r="L113" s="12" t="s">
        <v>135</v>
      </c>
      <c r="M113" s="25"/>
    </row>
    <row r="114" spans="1:13" s="1" customFormat="1" ht="15.75" customHeight="1" thickBot="1" thickTop="1">
      <c r="A114" s="73"/>
      <c r="B114" s="14"/>
      <c r="C114" s="14"/>
      <c r="D114" s="37"/>
      <c r="E114" s="14"/>
      <c r="F114" s="14"/>
      <c r="G114" s="37"/>
      <c r="K114" s="2" t="s">
        <v>114</v>
      </c>
      <c r="L114" s="12" t="s">
        <v>135</v>
      </c>
      <c r="M114" s="25"/>
    </row>
    <row r="115" spans="1:13" s="1" customFormat="1" ht="15.75" customHeight="1" thickBot="1" thickTop="1">
      <c r="A115" s="73"/>
      <c r="B115" s="14"/>
      <c r="C115" s="14"/>
      <c r="D115" s="37"/>
      <c r="E115" s="14"/>
      <c r="F115" s="14"/>
      <c r="G115" s="37"/>
      <c r="K115" s="2" t="s">
        <v>115</v>
      </c>
      <c r="L115" s="12" t="s">
        <v>135</v>
      </c>
      <c r="M115" s="25"/>
    </row>
    <row r="116" spans="1:13" s="1" customFormat="1" ht="15.75" customHeight="1" thickBot="1" thickTop="1">
      <c r="A116" s="73"/>
      <c r="B116" s="14"/>
      <c r="C116" s="14"/>
      <c r="D116" s="37"/>
      <c r="E116" s="14"/>
      <c r="F116" s="14"/>
      <c r="G116" s="37"/>
      <c r="K116" s="2" t="s">
        <v>116</v>
      </c>
      <c r="L116" s="12" t="s">
        <v>135</v>
      </c>
      <c r="M116" s="25"/>
    </row>
    <row r="117" spans="1:13" s="1" customFormat="1" ht="15.75" customHeight="1" thickBot="1" thickTop="1">
      <c r="A117" s="73"/>
      <c r="B117" s="14"/>
      <c r="C117" s="14"/>
      <c r="D117" s="37"/>
      <c r="E117" s="14"/>
      <c r="F117" s="14"/>
      <c r="G117" s="37"/>
      <c r="K117" s="2" t="s">
        <v>117</v>
      </c>
      <c r="L117" s="12" t="s">
        <v>135</v>
      </c>
      <c r="M117" s="25"/>
    </row>
    <row r="118" spans="1:13" s="1" customFormat="1" ht="15.75" customHeight="1" thickBot="1" thickTop="1">
      <c r="A118" s="73"/>
      <c r="B118" s="14"/>
      <c r="C118" s="14"/>
      <c r="D118" s="37"/>
      <c r="E118" s="14"/>
      <c r="F118" s="14"/>
      <c r="G118" s="37"/>
      <c r="K118" s="2" t="s">
        <v>118</v>
      </c>
      <c r="L118" s="12" t="s">
        <v>135</v>
      </c>
      <c r="M118" s="25"/>
    </row>
    <row r="119" spans="1:13" s="1" customFormat="1" ht="15.75" customHeight="1" thickBot="1" thickTop="1">
      <c r="A119" s="73"/>
      <c r="B119" s="14"/>
      <c r="C119" s="14"/>
      <c r="D119" s="37"/>
      <c r="E119" s="14"/>
      <c r="F119" s="14"/>
      <c r="G119" s="37"/>
      <c r="K119" s="2" t="s">
        <v>119</v>
      </c>
      <c r="L119" s="12" t="s">
        <v>135</v>
      </c>
      <c r="M119" s="25"/>
    </row>
    <row r="120" spans="1:13" s="1" customFormat="1" ht="15.75" customHeight="1" thickBot="1" thickTop="1">
      <c r="A120" s="73"/>
      <c r="B120" s="14"/>
      <c r="C120" s="14"/>
      <c r="D120" s="37"/>
      <c r="E120" s="14"/>
      <c r="F120" s="14"/>
      <c r="G120" s="37"/>
      <c r="K120" s="2" t="s">
        <v>120</v>
      </c>
      <c r="L120" s="12" t="s">
        <v>135</v>
      </c>
      <c r="M120" s="25"/>
    </row>
    <row r="121" spans="11:15" ht="18.75" thickBot="1" thickTop="1">
      <c r="K121" s="2" t="s">
        <v>121</v>
      </c>
      <c r="L121" s="12" t="s">
        <v>135</v>
      </c>
      <c r="M121" s="25"/>
      <c r="N121" s="1"/>
      <c r="O121" s="1"/>
    </row>
    <row r="122" ht="18" thickTop="1"/>
  </sheetData>
  <sheetProtection/>
  <mergeCells count="31">
    <mergeCell ref="N21:O21"/>
    <mergeCell ref="H27:H28"/>
    <mergeCell ref="E26:E27"/>
    <mergeCell ref="N20:O20"/>
    <mergeCell ref="A1:I1"/>
    <mergeCell ref="A3:B3"/>
    <mergeCell ref="A2:I2"/>
    <mergeCell ref="G3:H3"/>
    <mergeCell ref="I27:I28"/>
    <mergeCell ref="A19:I19"/>
    <mergeCell ref="D20:E20"/>
    <mergeCell ref="D21:F21"/>
    <mergeCell ref="A21:C21"/>
    <mergeCell ref="A20:B20"/>
    <mergeCell ref="N3:O3"/>
    <mergeCell ref="E30:E32"/>
    <mergeCell ref="G20:H20"/>
    <mergeCell ref="D3:E3"/>
    <mergeCell ref="B44:B45"/>
    <mergeCell ref="H31:H32"/>
    <mergeCell ref="H38:H39"/>
    <mergeCell ref="E28:E29"/>
    <mergeCell ref="E24:E25"/>
    <mergeCell ref="E33:E35"/>
    <mergeCell ref="B52:B53"/>
    <mergeCell ref="B42:B43"/>
    <mergeCell ref="H45:H46"/>
    <mergeCell ref="H53:H54"/>
    <mergeCell ref="B50:B51"/>
    <mergeCell ref="B48:B49"/>
    <mergeCell ref="B46:B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2">
      <selection activeCell="G2" sqref="A2:G29"/>
    </sheetView>
  </sheetViews>
  <sheetFormatPr defaultColWidth="9.140625" defaultRowHeight="15"/>
  <cols>
    <col min="1" max="1" width="0.5625" style="3" customWidth="1"/>
    <col min="2" max="2" width="3.140625" style="37" customWidth="1"/>
    <col min="3" max="3" width="93.00390625" style="6" customWidth="1"/>
    <col min="4" max="6" width="16.57421875" style="3" hidden="1" customWidth="1"/>
    <col min="7" max="7" width="0.5625" style="3" customWidth="1"/>
    <col min="8" max="16384" width="9.140625" style="3" customWidth="1"/>
  </cols>
  <sheetData>
    <row r="1" spans="1:7" ht="14.25" hidden="1">
      <c r="A1" s="128"/>
      <c r="B1" s="138"/>
      <c r="C1" s="109"/>
      <c r="D1" s="110">
        <f>55*5</f>
        <v>275</v>
      </c>
      <c r="E1" s="110">
        <f>45*5</f>
        <v>225</v>
      </c>
      <c r="F1" s="110">
        <f>35*5</f>
        <v>175</v>
      </c>
      <c r="G1" s="128"/>
    </row>
    <row r="2" spans="1:7" ht="2.25" customHeight="1">
      <c r="A2" s="129"/>
      <c r="B2" s="139"/>
      <c r="C2" s="131"/>
      <c r="D2" s="129"/>
      <c r="E2" s="130"/>
      <c r="F2" s="131"/>
      <c r="G2" s="129"/>
    </row>
    <row r="3" spans="1:7" ht="26.25" customHeight="1">
      <c r="A3" s="128"/>
      <c r="B3" s="138"/>
      <c r="C3" s="137" t="s">
        <v>283</v>
      </c>
      <c r="D3" s="113" t="s">
        <v>257</v>
      </c>
      <c r="E3" s="113" t="s">
        <v>255</v>
      </c>
      <c r="F3" s="115" t="s">
        <v>256</v>
      </c>
      <c r="G3" s="128"/>
    </row>
    <row r="4" spans="1:7" ht="19.5" customHeight="1">
      <c r="A4" s="128"/>
      <c r="B4" s="138"/>
      <c r="C4" s="135" t="s">
        <v>263</v>
      </c>
      <c r="D4" s="113"/>
      <c r="E4" s="113"/>
      <c r="F4" s="115"/>
      <c r="G4" s="128"/>
    </row>
    <row r="5" spans="1:7" ht="15.75" customHeight="1">
      <c r="A5" s="128"/>
      <c r="B5" s="138">
        <v>1</v>
      </c>
      <c r="C5" s="132" t="s">
        <v>270</v>
      </c>
      <c r="D5" s="117" t="s">
        <v>260</v>
      </c>
      <c r="E5" s="114">
        <v>7000</v>
      </c>
      <c r="F5" s="124" t="s">
        <v>164</v>
      </c>
      <c r="G5" s="128"/>
    </row>
    <row r="6" spans="1:7" ht="15.75" customHeight="1">
      <c r="A6" s="128"/>
      <c r="B6" s="138">
        <v>2</v>
      </c>
      <c r="C6" s="132" t="s">
        <v>271</v>
      </c>
      <c r="D6" s="117" t="s">
        <v>262</v>
      </c>
      <c r="E6" s="114">
        <v>5000</v>
      </c>
      <c r="F6" s="124" t="s">
        <v>163</v>
      </c>
      <c r="G6" s="128"/>
    </row>
    <row r="7" spans="1:7" ht="59.25" customHeight="1">
      <c r="A7" s="128"/>
      <c r="B7" s="138">
        <v>3</v>
      </c>
      <c r="C7" s="132" t="s">
        <v>272</v>
      </c>
      <c r="D7" s="117" t="s">
        <v>262</v>
      </c>
      <c r="E7" s="114">
        <v>5000</v>
      </c>
      <c r="F7" s="124" t="s">
        <v>163</v>
      </c>
      <c r="G7" s="128"/>
    </row>
    <row r="8" spans="1:7" ht="15.75" customHeight="1">
      <c r="A8" s="128"/>
      <c r="B8" s="138">
        <v>4</v>
      </c>
      <c r="C8" s="136" t="s">
        <v>287</v>
      </c>
      <c r="D8" s="117" t="s">
        <v>262</v>
      </c>
      <c r="E8" s="114">
        <v>5000</v>
      </c>
      <c r="F8" s="124" t="s">
        <v>163</v>
      </c>
      <c r="G8" s="128"/>
    </row>
    <row r="9" spans="1:7" ht="19.5" customHeight="1">
      <c r="A9" s="128"/>
      <c r="B9" s="138"/>
      <c r="C9" s="135" t="s">
        <v>269</v>
      </c>
      <c r="D9" s="113"/>
      <c r="E9" s="113"/>
      <c r="F9" s="115"/>
      <c r="G9" s="128"/>
    </row>
    <row r="10" spans="1:7" ht="15.75" customHeight="1">
      <c r="A10" s="128"/>
      <c r="B10" s="138">
        <v>5</v>
      </c>
      <c r="C10" s="133" t="s">
        <v>281</v>
      </c>
      <c r="D10" s="117" t="s">
        <v>261</v>
      </c>
      <c r="E10" s="114">
        <v>3000</v>
      </c>
      <c r="F10" s="124" t="s">
        <v>162</v>
      </c>
      <c r="G10" s="128"/>
    </row>
    <row r="11" spans="1:7" ht="15.75" customHeight="1">
      <c r="A11" s="128"/>
      <c r="B11" s="138">
        <v>6</v>
      </c>
      <c r="C11" s="133" t="s">
        <v>282</v>
      </c>
      <c r="D11" s="117" t="s">
        <v>261</v>
      </c>
      <c r="E11" s="114">
        <v>3000</v>
      </c>
      <c r="F11" s="124" t="s">
        <v>162</v>
      </c>
      <c r="G11" s="128"/>
    </row>
    <row r="12" spans="1:7" ht="19.5" customHeight="1">
      <c r="A12" s="128"/>
      <c r="B12" s="138"/>
      <c r="C12" s="135" t="s">
        <v>284</v>
      </c>
      <c r="D12" s="113"/>
      <c r="E12" s="113"/>
      <c r="F12" s="115"/>
      <c r="G12" s="128"/>
    </row>
    <row r="13" spans="1:7" ht="33" customHeight="1">
      <c r="A13" s="128"/>
      <c r="B13" s="138">
        <v>7</v>
      </c>
      <c r="C13" s="133" t="s">
        <v>280</v>
      </c>
      <c r="D13" s="117" t="s">
        <v>261</v>
      </c>
      <c r="E13" s="114">
        <v>3000</v>
      </c>
      <c r="F13" s="124" t="s">
        <v>162</v>
      </c>
      <c r="G13" s="128"/>
    </row>
    <row r="14" spans="1:7" ht="19.5" customHeight="1">
      <c r="A14" s="128"/>
      <c r="B14" s="138"/>
      <c r="C14" s="135" t="s">
        <v>285</v>
      </c>
      <c r="D14" s="113"/>
      <c r="E14" s="113"/>
      <c r="F14" s="115"/>
      <c r="G14" s="128"/>
    </row>
    <row r="15" spans="1:7" ht="15.75" customHeight="1">
      <c r="A15" s="128"/>
      <c r="B15" s="138">
        <v>8</v>
      </c>
      <c r="C15" s="132" t="s">
        <v>268</v>
      </c>
      <c r="D15" s="117" t="s">
        <v>262</v>
      </c>
      <c r="E15" s="114">
        <v>5000</v>
      </c>
      <c r="F15" s="124" t="s">
        <v>163</v>
      </c>
      <c r="G15" s="128"/>
    </row>
    <row r="16" spans="1:7" ht="19.5" customHeight="1">
      <c r="A16" s="128"/>
      <c r="B16" s="138"/>
      <c r="C16" s="135" t="s">
        <v>286</v>
      </c>
      <c r="D16" s="113"/>
      <c r="E16" s="113"/>
      <c r="F16" s="115"/>
      <c r="G16" s="128"/>
    </row>
    <row r="17" spans="1:7" ht="42.75" customHeight="1">
      <c r="A17" s="128"/>
      <c r="B17" s="138">
        <v>9</v>
      </c>
      <c r="C17" s="132" t="s">
        <v>264</v>
      </c>
      <c r="D17" s="117" t="s">
        <v>262</v>
      </c>
      <c r="E17" s="114">
        <v>5000</v>
      </c>
      <c r="F17" s="124" t="s">
        <v>163</v>
      </c>
      <c r="G17" s="128"/>
    </row>
    <row r="18" spans="1:7" ht="42.75" customHeight="1">
      <c r="A18" s="128"/>
      <c r="B18" s="138">
        <v>10</v>
      </c>
      <c r="C18" s="133" t="s">
        <v>265</v>
      </c>
      <c r="D18" s="117" t="s">
        <v>262</v>
      </c>
      <c r="E18" s="114">
        <v>5000</v>
      </c>
      <c r="F18" s="124" t="s">
        <v>163</v>
      </c>
      <c r="G18" s="128"/>
    </row>
    <row r="19" spans="1:7" ht="42.75" customHeight="1">
      <c r="A19" s="128"/>
      <c r="B19" s="138">
        <v>11</v>
      </c>
      <c r="C19" s="133" t="s">
        <v>267</v>
      </c>
      <c r="D19" s="117" t="s">
        <v>262</v>
      </c>
      <c r="E19" s="114">
        <v>5000</v>
      </c>
      <c r="F19" s="124" t="s">
        <v>163</v>
      </c>
      <c r="G19" s="128"/>
    </row>
    <row r="20" spans="1:7" ht="42.75" customHeight="1">
      <c r="A20" s="128"/>
      <c r="B20" s="138">
        <v>11</v>
      </c>
      <c r="C20" s="133" t="s">
        <v>266</v>
      </c>
      <c r="D20" s="117" t="s">
        <v>262</v>
      </c>
      <c r="E20" s="114">
        <v>5000</v>
      </c>
      <c r="F20" s="124" t="s">
        <v>163</v>
      </c>
      <c r="G20" s="128"/>
    </row>
    <row r="21" spans="1:7" ht="19.5" customHeight="1">
      <c r="A21" s="128"/>
      <c r="B21" s="138"/>
      <c r="C21" s="135" t="s">
        <v>273</v>
      </c>
      <c r="D21" s="113"/>
      <c r="E21" s="113"/>
      <c r="F21" s="115"/>
      <c r="G21" s="128"/>
    </row>
    <row r="22" spans="1:7" ht="45.75" customHeight="1">
      <c r="A22" s="128"/>
      <c r="B22" s="138">
        <v>12</v>
      </c>
      <c r="C22" s="132" t="s">
        <v>277</v>
      </c>
      <c r="D22" s="117" t="s">
        <v>260</v>
      </c>
      <c r="E22" s="114">
        <v>7000</v>
      </c>
      <c r="F22" s="124" t="s">
        <v>164</v>
      </c>
      <c r="G22" s="128"/>
    </row>
    <row r="23" spans="1:7" ht="45.75" customHeight="1">
      <c r="A23" s="128"/>
      <c r="B23" s="138">
        <v>13</v>
      </c>
      <c r="C23" s="132" t="s">
        <v>276</v>
      </c>
      <c r="D23" s="117" t="s">
        <v>262</v>
      </c>
      <c r="E23" s="114">
        <v>5000</v>
      </c>
      <c r="F23" s="124" t="s">
        <v>163</v>
      </c>
      <c r="G23" s="128"/>
    </row>
    <row r="24" spans="1:7" ht="30.75" customHeight="1">
      <c r="A24" s="128"/>
      <c r="B24" s="138">
        <v>14</v>
      </c>
      <c r="C24" s="132" t="s">
        <v>275</v>
      </c>
      <c r="D24" s="117" t="s">
        <v>261</v>
      </c>
      <c r="E24" s="114">
        <v>3000</v>
      </c>
      <c r="F24" s="124" t="s">
        <v>162</v>
      </c>
      <c r="G24" s="128"/>
    </row>
    <row r="25" spans="1:7" ht="15.75" customHeight="1">
      <c r="A25" s="128"/>
      <c r="B25" s="138">
        <v>15</v>
      </c>
      <c r="C25" s="133" t="s">
        <v>274</v>
      </c>
      <c r="D25" s="117" t="s">
        <v>261</v>
      </c>
      <c r="E25" s="114">
        <v>3000</v>
      </c>
      <c r="F25" s="124" t="s">
        <v>162</v>
      </c>
      <c r="G25" s="128"/>
    </row>
    <row r="26" spans="1:7" ht="19.5" customHeight="1">
      <c r="A26" s="128"/>
      <c r="B26" s="138"/>
      <c r="C26" s="135" t="s">
        <v>278</v>
      </c>
      <c r="D26" s="113"/>
      <c r="E26" s="113"/>
      <c r="F26" s="115"/>
      <c r="G26" s="128"/>
    </row>
    <row r="27" spans="1:7" ht="30" customHeight="1">
      <c r="A27" s="128"/>
      <c r="B27" s="138">
        <v>16</v>
      </c>
      <c r="C27" s="133" t="s">
        <v>279</v>
      </c>
      <c r="D27" s="117" t="s">
        <v>261</v>
      </c>
      <c r="E27" s="114">
        <v>3000</v>
      </c>
      <c r="F27" s="124" t="s">
        <v>162</v>
      </c>
      <c r="G27" s="128"/>
    </row>
    <row r="28" spans="1:7" ht="15.75" thickBot="1">
      <c r="A28" s="128"/>
      <c r="B28" s="140"/>
      <c r="C28" s="134" t="s">
        <v>288</v>
      </c>
      <c r="D28" s="121"/>
      <c r="E28" s="121"/>
      <c r="F28" s="122"/>
      <c r="G28" s="128"/>
    </row>
    <row r="29" spans="1:7" ht="2.25" customHeight="1">
      <c r="A29" s="129"/>
      <c r="B29" s="139"/>
      <c r="C29" s="131"/>
      <c r="D29" s="129"/>
      <c r="E29" s="130"/>
      <c r="F29" s="131"/>
      <c r="G29" s="1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I22"/>
  <sheetViews>
    <sheetView zoomScalePageLayoutView="0" workbookViewId="0" topLeftCell="A1">
      <selection activeCell="G4" sqref="G4:G8"/>
    </sheetView>
  </sheetViews>
  <sheetFormatPr defaultColWidth="9.140625" defaultRowHeight="15"/>
  <cols>
    <col min="1" max="2" width="9.140625" style="3" customWidth="1"/>
    <col min="3" max="3" width="0.71875" style="0" customWidth="1"/>
    <col min="4" max="4" width="58.140625" style="0" customWidth="1"/>
    <col min="5" max="5" width="9.8515625" style="144" customWidth="1"/>
    <col min="6" max="6" width="6.7109375" style="0" customWidth="1"/>
    <col min="8" max="8" width="6.421875" style="0" customWidth="1"/>
    <col min="9" max="9" width="0.5625" style="0" customWidth="1"/>
  </cols>
  <sheetData>
    <row r="1" spans="3:9" s="3" customFormat="1" ht="2.25" customHeight="1" thickBot="1">
      <c r="C1" s="129"/>
      <c r="D1" s="130"/>
      <c r="E1" s="141"/>
      <c r="F1" s="129"/>
      <c r="G1" s="130"/>
      <c r="H1" s="131"/>
      <c r="I1" s="129"/>
    </row>
    <row r="2" spans="3:9" s="3" customFormat="1" ht="21" customHeight="1">
      <c r="C2" s="128"/>
      <c r="D2" s="572" t="s">
        <v>289</v>
      </c>
      <c r="E2" s="572"/>
      <c r="F2" s="572"/>
      <c r="G2" s="572"/>
      <c r="H2" s="573"/>
      <c r="I2" s="128"/>
    </row>
    <row r="3" spans="3:9" s="3" customFormat="1" ht="15.75" customHeight="1">
      <c r="C3" s="128"/>
      <c r="D3" s="151" t="s">
        <v>296</v>
      </c>
      <c r="E3" s="574" t="s">
        <v>298</v>
      </c>
      <c r="F3" s="575"/>
      <c r="G3" s="576" t="s">
        <v>295</v>
      </c>
      <c r="H3" s="577"/>
      <c r="I3" s="128"/>
    </row>
    <row r="4" spans="3:9" s="3" customFormat="1" ht="15.75" customHeight="1">
      <c r="C4" s="128"/>
      <c r="D4" s="152" t="s">
        <v>290</v>
      </c>
      <c r="E4" s="147">
        <v>6840</v>
      </c>
      <c r="F4" s="149" t="s">
        <v>49</v>
      </c>
      <c r="G4" s="150">
        <v>9500</v>
      </c>
      <c r="H4" s="148" t="s">
        <v>49</v>
      </c>
      <c r="I4" s="128"/>
    </row>
    <row r="5" spans="3:9" s="3" customFormat="1" ht="15.75" customHeight="1">
      <c r="C5" s="128"/>
      <c r="D5" s="152" t="s">
        <v>291</v>
      </c>
      <c r="E5" s="147">
        <v>5760</v>
      </c>
      <c r="F5" s="149" t="s">
        <v>49</v>
      </c>
      <c r="G5" s="150">
        <v>8000</v>
      </c>
      <c r="H5" s="148" t="s">
        <v>49</v>
      </c>
      <c r="I5" s="128"/>
    </row>
    <row r="6" spans="3:9" s="3" customFormat="1" ht="15.75" customHeight="1">
      <c r="C6" s="128"/>
      <c r="D6" s="152" t="s">
        <v>292</v>
      </c>
      <c r="E6" s="147">
        <v>5040</v>
      </c>
      <c r="F6" s="149" t="s">
        <v>49</v>
      </c>
      <c r="G6" s="150">
        <v>7000</v>
      </c>
      <c r="H6" s="148" t="s">
        <v>49</v>
      </c>
      <c r="I6" s="128"/>
    </row>
    <row r="7" spans="3:9" s="3" customFormat="1" ht="15.75" customHeight="1">
      <c r="C7" s="128"/>
      <c r="D7" s="152" t="s">
        <v>293</v>
      </c>
      <c r="E7" s="147">
        <v>5040</v>
      </c>
      <c r="F7" s="149" t="s">
        <v>49</v>
      </c>
      <c r="G7" s="150">
        <v>7000</v>
      </c>
      <c r="H7" s="148" t="s">
        <v>49</v>
      </c>
      <c r="I7" s="128"/>
    </row>
    <row r="8" spans="3:9" s="3" customFormat="1" ht="15.75" customHeight="1">
      <c r="C8" s="128"/>
      <c r="D8" s="152" t="s">
        <v>294</v>
      </c>
      <c r="E8" s="147">
        <v>8640</v>
      </c>
      <c r="F8" s="149" t="s">
        <v>49</v>
      </c>
      <c r="G8" s="150">
        <v>12000</v>
      </c>
      <c r="H8" s="148" t="s">
        <v>49</v>
      </c>
      <c r="I8" s="128"/>
    </row>
    <row r="9" spans="3:9" s="3" customFormat="1" ht="15.75" customHeight="1">
      <c r="C9" s="128"/>
      <c r="D9" s="151" t="s">
        <v>297</v>
      </c>
      <c r="E9" s="578">
        <f>SUM(E4:E8)</f>
        <v>31320</v>
      </c>
      <c r="F9" s="579"/>
      <c r="G9" s="580">
        <f>SUM(G4:G8)</f>
        <v>43500</v>
      </c>
      <c r="H9" s="581"/>
      <c r="I9" s="128"/>
    </row>
    <row r="10" spans="3:9" s="3" customFormat="1" ht="11.25" customHeight="1">
      <c r="C10" s="128"/>
      <c r="D10" s="146"/>
      <c r="E10" s="142"/>
      <c r="F10" s="145"/>
      <c r="G10" s="114"/>
      <c r="H10" s="124"/>
      <c r="I10" s="128"/>
    </row>
    <row r="11" spans="3:9" s="3" customFormat="1" ht="15.75" customHeight="1">
      <c r="C11" s="128"/>
      <c r="D11" s="146"/>
      <c r="E11" s="142"/>
      <c r="F11" s="117"/>
      <c r="G11" s="114"/>
      <c r="H11" s="124"/>
      <c r="I11" s="128"/>
    </row>
    <row r="12" spans="3:9" s="3" customFormat="1" ht="15.75" customHeight="1">
      <c r="C12" s="128"/>
      <c r="D12" s="146"/>
      <c r="E12" s="142"/>
      <c r="F12" s="117"/>
      <c r="G12" s="114"/>
      <c r="H12" s="124"/>
      <c r="I12" s="128"/>
    </row>
    <row r="13" spans="3:9" s="3" customFormat="1" ht="15.75" customHeight="1">
      <c r="C13" s="128"/>
      <c r="D13" s="125"/>
      <c r="E13" s="142"/>
      <c r="F13" s="117"/>
      <c r="G13" s="114"/>
      <c r="H13" s="124"/>
      <c r="I13" s="128"/>
    </row>
    <row r="14" spans="3:9" s="3" customFormat="1" ht="15.75" customHeight="1">
      <c r="C14" s="128"/>
      <c r="D14" s="125"/>
      <c r="E14" s="142"/>
      <c r="F14" s="117"/>
      <c r="G14" s="114"/>
      <c r="H14" s="124"/>
      <c r="I14" s="128"/>
    </row>
    <row r="15" spans="3:9" s="3" customFormat="1" ht="15.75" customHeight="1">
      <c r="C15" s="128"/>
      <c r="D15" s="125"/>
      <c r="E15" s="142"/>
      <c r="F15" s="117"/>
      <c r="G15" s="114"/>
      <c r="H15" s="124"/>
      <c r="I15" s="128"/>
    </row>
    <row r="16" spans="3:9" s="3" customFormat="1" ht="15.75" customHeight="1">
      <c r="C16" s="128"/>
      <c r="D16" s="125"/>
      <c r="E16" s="142"/>
      <c r="F16" s="117"/>
      <c r="G16" s="114"/>
      <c r="H16" s="124"/>
      <c r="I16" s="128"/>
    </row>
    <row r="17" spans="3:9" s="3" customFormat="1" ht="15.75" customHeight="1">
      <c r="C17" s="128"/>
      <c r="D17" s="125"/>
      <c r="E17" s="142"/>
      <c r="F17" s="117"/>
      <c r="G17" s="114"/>
      <c r="H17" s="124"/>
      <c r="I17" s="128"/>
    </row>
    <row r="18" spans="3:9" s="3" customFormat="1" ht="15.75" customHeight="1">
      <c r="C18" s="128"/>
      <c r="D18" s="125"/>
      <c r="E18" s="142"/>
      <c r="F18" s="117"/>
      <c r="G18" s="114"/>
      <c r="H18" s="124"/>
      <c r="I18" s="128"/>
    </row>
    <row r="19" spans="3:9" s="3" customFormat="1" ht="15.75" customHeight="1">
      <c r="C19" s="128"/>
      <c r="D19" s="125"/>
      <c r="E19" s="142"/>
      <c r="F19" s="117"/>
      <c r="G19" s="114"/>
      <c r="H19" s="124"/>
      <c r="I19" s="128"/>
    </row>
    <row r="20" spans="3:9" s="3" customFormat="1" ht="15.75" customHeight="1">
      <c r="C20" s="128"/>
      <c r="D20" s="125"/>
      <c r="E20" s="142"/>
      <c r="F20" s="117"/>
      <c r="G20" s="114"/>
      <c r="H20" s="124"/>
      <c r="I20" s="128"/>
    </row>
    <row r="21" spans="3:9" s="3" customFormat="1" ht="17.25" customHeight="1" thickBot="1">
      <c r="C21" s="128"/>
      <c r="D21" s="126"/>
      <c r="E21" s="143"/>
      <c r="F21" s="121"/>
      <c r="G21" s="121"/>
      <c r="H21" s="122"/>
      <c r="I21" s="128"/>
    </row>
    <row r="22" spans="3:9" s="3" customFormat="1" ht="3" customHeight="1">
      <c r="C22" s="129"/>
      <c r="D22" s="130"/>
      <c r="E22" s="141"/>
      <c r="F22" s="129"/>
      <c r="G22" s="130"/>
      <c r="H22" s="131"/>
      <c r="I22" s="129"/>
    </row>
  </sheetData>
  <sheetProtection/>
  <mergeCells count="5">
    <mergeCell ref="D2:H2"/>
    <mergeCell ref="E3:F3"/>
    <mergeCell ref="G3:H3"/>
    <mergeCell ref="E9:F9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1"/>
  <sheetViews>
    <sheetView zoomScale="70" zoomScaleNormal="70" zoomScalePageLayoutView="0" workbookViewId="0" topLeftCell="A135">
      <selection activeCell="M168" sqref="M168"/>
    </sheetView>
  </sheetViews>
  <sheetFormatPr defaultColWidth="9.140625" defaultRowHeight="15"/>
  <cols>
    <col min="1" max="1" width="5.00390625" style="3" customWidth="1"/>
    <col min="2" max="2" width="76.28125" style="331" customWidth="1"/>
    <col min="3" max="3" width="6.421875" style="331" hidden="1" customWidth="1"/>
    <col min="4" max="4" width="60.28125" style="7" hidden="1" customWidth="1"/>
    <col min="5" max="7" width="7.7109375" style="235" customWidth="1"/>
    <col min="8" max="8" width="8.8515625" style="3" customWidth="1"/>
    <col min="9" max="9" width="10.8515625" style="3" bestFit="1" customWidth="1"/>
    <col min="10" max="16384" width="8.8515625" style="3" customWidth="1"/>
  </cols>
  <sheetData>
    <row r="1" spans="2:7" ht="44.25" customHeight="1">
      <c r="B1" s="303" t="s">
        <v>494</v>
      </c>
      <c r="C1" s="304"/>
      <c r="D1" s="305"/>
      <c r="E1" s="303" t="s">
        <v>495</v>
      </c>
      <c r="F1" s="306" t="s">
        <v>496</v>
      </c>
      <c r="G1" s="303" t="s">
        <v>497</v>
      </c>
    </row>
    <row r="2" spans="2:7" s="307" customFormat="1" ht="21" customHeight="1">
      <c r="B2" s="308" t="s">
        <v>498</v>
      </c>
      <c r="C2" s="308"/>
      <c r="D2" s="309"/>
      <c r="E2" s="310"/>
      <c r="F2" s="310"/>
      <c r="G2" s="310"/>
    </row>
    <row r="3" spans="1:7" ht="15" customHeight="1">
      <c r="A3" s="3">
        <v>700</v>
      </c>
      <c r="B3" s="311" t="s">
        <v>499</v>
      </c>
      <c r="C3" s="311"/>
      <c r="D3" s="312" t="s">
        <v>500</v>
      </c>
      <c r="E3" s="313">
        <v>110</v>
      </c>
      <c r="F3" s="313">
        <v>1</v>
      </c>
      <c r="G3" s="313">
        <v>110</v>
      </c>
    </row>
    <row r="4" spans="1:7" ht="15" customHeight="1">
      <c r="A4" s="3">
        <v>701</v>
      </c>
      <c r="B4" s="311" t="s">
        <v>501</v>
      </c>
      <c r="C4" s="311"/>
      <c r="D4" s="312" t="s">
        <v>500</v>
      </c>
      <c r="E4" s="313">
        <v>75</v>
      </c>
      <c r="F4" s="313">
        <v>1</v>
      </c>
      <c r="G4" s="313">
        <v>75</v>
      </c>
    </row>
    <row r="5" spans="1:7" ht="15" customHeight="1">
      <c r="A5" s="3">
        <v>702</v>
      </c>
      <c r="B5" s="311" t="s">
        <v>502</v>
      </c>
      <c r="C5" s="311"/>
      <c r="D5" s="312" t="s">
        <v>500</v>
      </c>
      <c r="E5" s="313">
        <v>110</v>
      </c>
      <c r="F5" s="313">
        <v>1</v>
      </c>
      <c r="G5" s="313">
        <v>110</v>
      </c>
    </row>
    <row r="6" spans="1:7" ht="15" customHeight="1">
      <c r="A6" s="3">
        <v>703</v>
      </c>
      <c r="B6" s="311" t="s">
        <v>503</v>
      </c>
      <c r="C6" s="311"/>
      <c r="D6" s="312" t="s">
        <v>500</v>
      </c>
      <c r="E6" s="313">
        <v>75</v>
      </c>
      <c r="F6" s="313">
        <v>1</v>
      </c>
      <c r="G6" s="313">
        <v>75</v>
      </c>
    </row>
    <row r="7" spans="1:7" s="307" customFormat="1" ht="15" customHeight="1">
      <c r="A7" s="3">
        <v>704</v>
      </c>
      <c r="B7" s="311" t="s">
        <v>504</v>
      </c>
      <c r="C7" s="311"/>
      <c r="D7" s="312" t="s">
        <v>500</v>
      </c>
      <c r="E7" s="313">
        <v>110</v>
      </c>
      <c r="F7" s="313">
        <v>1</v>
      </c>
      <c r="G7" s="313">
        <v>110</v>
      </c>
    </row>
    <row r="8" spans="1:7" ht="15" customHeight="1">
      <c r="A8" s="3">
        <v>705</v>
      </c>
      <c r="B8" s="311" t="s">
        <v>505</v>
      </c>
      <c r="C8" s="311"/>
      <c r="D8" s="312" t="s">
        <v>500</v>
      </c>
      <c r="E8" s="313">
        <v>75</v>
      </c>
      <c r="F8" s="313">
        <v>1</v>
      </c>
      <c r="G8" s="313">
        <v>75</v>
      </c>
    </row>
    <row r="9" spans="1:7" ht="15" customHeight="1">
      <c r="A9" s="3">
        <v>706</v>
      </c>
      <c r="B9" s="314" t="s">
        <v>506</v>
      </c>
      <c r="C9" s="314"/>
      <c r="D9" s="312"/>
      <c r="E9" s="315"/>
      <c r="F9" s="315"/>
      <c r="G9" s="315"/>
    </row>
    <row r="10" spans="1:7" ht="15" customHeight="1">
      <c r="A10" s="3">
        <v>707</v>
      </c>
      <c r="B10" s="311" t="s">
        <v>507</v>
      </c>
      <c r="C10" s="311"/>
      <c r="D10" s="312" t="s">
        <v>500</v>
      </c>
      <c r="E10" s="313">
        <v>75</v>
      </c>
      <c r="F10" s="313">
        <v>1</v>
      </c>
      <c r="G10" s="313">
        <v>75</v>
      </c>
    </row>
    <row r="11" spans="1:7" ht="15" customHeight="1">
      <c r="A11" s="3">
        <v>708</v>
      </c>
      <c r="B11" s="311" t="s">
        <v>508</v>
      </c>
      <c r="C11" s="311"/>
      <c r="D11" s="312" t="s">
        <v>500</v>
      </c>
      <c r="E11" s="313">
        <v>75</v>
      </c>
      <c r="F11" s="313">
        <v>1</v>
      </c>
      <c r="G11" s="313">
        <v>75</v>
      </c>
    </row>
    <row r="12" spans="1:7" s="307" customFormat="1" ht="15" customHeight="1">
      <c r="A12" s="3">
        <v>709</v>
      </c>
      <c r="B12" s="311" t="s">
        <v>509</v>
      </c>
      <c r="C12" s="311"/>
      <c r="D12" s="312" t="s">
        <v>500</v>
      </c>
      <c r="E12" s="313">
        <v>75</v>
      </c>
      <c r="F12" s="313">
        <v>1</v>
      </c>
      <c r="G12" s="313">
        <v>75</v>
      </c>
    </row>
    <row r="13" spans="1:7" ht="15" customHeight="1">
      <c r="A13" s="3">
        <v>710</v>
      </c>
      <c r="B13" s="311" t="s">
        <v>510</v>
      </c>
      <c r="C13" s="311"/>
      <c r="D13" s="312" t="s">
        <v>500</v>
      </c>
      <c r="E13" s="313">
        <v>75</v>
      </c>
      <c r="F13" s="313">
        <v>1</v>
      </c>
      <c r="G13" s="313">
        <v>75</v>
      </c>
    </row>
    <row r="14" spans="1:7" ht="15" customHeight="1">
      <c r="A14" s="3">
        <v>711</v>
      </c>
      <c r="B14" s="311" t="s">
        <v>511</v>
      </c>
      <c r="C14" s="311"/>
      <c r="D14" s="312" t="s">
        <v>500</v>
      </c>
      <c r="E14" s="313">
        <v>75</v>
      </c>
      <c r="F14" s="313">
        <v>1</v>
      </c>
      <c r="G14" s="313">
        <v>75</v>
      </c>
    </row>
    <row r="15" spans="1:7" ht="15" customHeight="1">
      <c r="A15" s="3">
        <v>712</v>
      </c>
      <c r="B15" s="311" t="s">
        <v>512</v>
      </c>
      <c r="C15" s="311"/>
      <c r="D15" s="312" t="s">
        <v>500</v>
      </c>
      <c r="E15" s="313">
        <v>110</v>
      </c>
      <c r="F15" s="313">
        <v>1</v>
      </c>
      <c r="G15" s="313">
        <v>110</v>
      </c>
    </row>
    <row r="16" spans="1:7" ht="15" customHeight="1">
      <c r="A16" s="3">
        <v>713</v>
      </c>
      <c r="B16" s="311" t="s">
        <v>513</v>
      </c>
      <c r="C16" s="311"/>
      <c r="D16" s="312" t="s">
        <v>500</v>
      </c>
      <c r="E16" s="313">
        <v>110</v>
      </c>
      <c r="F16" s="313">
        <v>1</v>
      </c>
      <c r="G16" s="313">
        <v>110</v>
      </c>
    </row>
    <row r="17" spans="1:7" s="307" customFormat="1" ht="15" customHeight="1">
      <c r="A17" s="3">
        <v>714</v>
      </c>
      <c r="B17" s="311" t="s">
        <v>514</v>
      </c>
      <c r="C17" s="311"/>
      <c r="D17" s="312" t="s">
        <v>500</v>
      </c>
      <c r="E17" s="313">
        <v>75</v>
      </c>
      <c r="F17" s="313">
        <v>1</v>
      </c>
      <c r="G17" s="313">
        <v>75</v>
      </c>
    </row>
    <row r="18" spans="1:7" ht="15" customHeight="1">
      <c r="A18" s="3">
        <v>715</v>
      </c>
      <c r="B18" s="311" t="s">
        <v>515</v>
      </c>
      <c r="C18" s="311"/>
      <c r="D18" s="312" t="s">
        <v>500</v>
      </c>
      <c r="E18" s="313">
        <v>110</v>
      </c>
      <c r="F18" s="313">
        <v>1</v>
      </c>
      <c r="G18" s="313">
        <v>110</v>
      </c>
    </row>
    <row r="19" spans="1:7" ht="15" customHeight="1">
      <c r="A19" s="3">
        <v>716</v>
      </c>
      <c r="B19" s="311" t="s">
        <v>516</v>
      </c>
      <c r="C19" s="311"/>
      <c r="D19" s="312" t="s">
        <v>500</v>
      </c>
      <c r="E19" s="313">
        <v>75</v>
      </c>
      <c r="F19" s="313">
        <v>1</v>
      </c>
      <c r="G19" s="313">
        <v>75</v>
      </c>
    </row>
    <row r="20" spans="1:7" ht="15" customHeight="1">
      <c r="A20" s="3">
        <v>717</v>
      </c>
      <c r="B20" s="311" t="s">
        <v>517</v>
      </c>
      <c r="C20" s="311"/>
      <c r="D20" s="312" t="s">
        <v>500</v>
      </c>
      <c r="E20" s="313">
        <v>110</v>
      </c>
      <c r="F20" s="313">
        <v>1</v>
      </c>
      <c r="G20" s="313">
        <v>110</v>
      </c>
    </row>
    <row r="21" spans="1:7" s="316" customFormat="1" ht="15" customHeight="1">
      <c r="A21" s="316" t="s">
        <v>518</v>
      </c>
      <c r="B21" s="314"/>
      <c r="C21" s="314"/>
      <c r="D21" s="312"/>
      <c r="E21" s="315"/>
      <c r="F21" s="315"/>
      <c r="G21" s="315"/>
    </row>
    <row r="22" spans="2:7" s="307" customFormat="1" ht="21" customHeight="1">
      <c r="B22" s="308" t="s">
        <v>519</v>
      </c>
      <c r="C22" s="308"/>
      <c r="D22" s="312"/>
      <c r="E22" s="310"/>
      <c r="F22" s="310"/>
      <c r="G22" s="310"/>
    </row>
    <row r="23" spans="1:7" ht="15" customHeight="1">
      <c r="A23" s="3">
        <v>730</v>
      </c>
      <c r="B23" s="311" t="s">
        <v>520</v>
      </c>
      <c r="C23" s="311"/>
      <c r="D23" s="312" t="s">
        <v>500</v>
      </c>
      <c r="E23" s="313">
        <v>110</v>
      </c>
      <c r="F23" s="313">
        <v>1</v>
      </c>
      <c r="G23" s="313">
        <v>110</v>
      </c>
    </row>
    <row r="24" spans="1:7" s="316" customFormat="1" ht="15" customHeight="1">
      <c r="A24" s="316" t="s">
        <v>521</v>
      </c>
      <c r="B24" s="314"/>
      <c r="C24" s="314"/>
      <c r="D24" s="312"/>
      <c r="E24" s="315"/>
      <c r="F24" s="315"/>
      <c r="G24" s="315"/>
    </row>
    <row r="25" spans="2:7" s="307" customFormat="1" ht="21" customHeight="1">
      <c r="B25" s="308" t="s">
        <v>522</v>
      </c>
      <c r="C25" s="308"/>
      <c r="D25" s="312"/>
      <c r="E25" s="310"/>
      <c r="F25" s="310"/>
      <c r="G25" s="310"/>
    </row>
    <row r="26" spans="1:7" ht="15" customHeight="1">
      <c r="A26" s="3">
        <v>740</v>
      </c>
      <c r="B26" s="311" t="s">
        <v>523</v>
      </c>
      <c r="C26" s="311"/>
      <c r="D26" s="312" t="s">
        <v>500</v>
      </c>
      <c r="E26" s="313">
        <v>110</v>
      </c>
      <c r="F26" s="313">
        <v>1</v>
      </c>
      <c r="G26" s="313">
        <v>110</v>
      </c>
    </row>
    <row r="27" spans="1:7" ht="15" customHeight="1">
      <c r="A27" s="3">
        <v>741</v>
      </c>
      <c r="B27" s="311" t="s">
        <v>524</v>
      </c>
      <c r="C27" s="311"/>
      <c r="D27" s="312" t="s">
        <v>500</v>
      </c>
      <c r="E27" s="313">
        <v>110</v>
      </c>
      <c r="F27" s="313">
        <v>1</v>
      </c>
      <c r="G27" s="313">
        <v>110</v>
      </c>
    </row>
    <row r="28" spans="1:7" ht="15" customHeight="1">
      <c r="A28" s="3">
        <v>742</v>
      </c>
      <c r="B28" s="311" t="s">
        <v>525</v>
      </c>
      <c r="C28" s="311"/>
      <c r="D28" s="312" t="s">
        <v>500</v>
      </c>
      <c r="E28" s="313">
        <v>110</v>
      </c>
      <c r="F28" s="313">
        <v>1</v>
      </c>
      <c r="G28" s="313">
        <v>110</v>
      </c>
    </row>
    <row r="29" spans="1:7" s="316" customFormat="1" ht="15" customHeight="1">
      <c r="A29" s="316" t="s">
        <v>526</v>
      </c>
      <c r="B29" s="314"/>
      <c r="C29" s="314"/>
      <c r="D29" s="312"/>
      <c r="E29" s="315"/>
      <c r="F29" s="315"/>
      <c r="G29" s="315"/>
    </row>
    <row r="30" spans="2:7" s="307" customFormat="1" ht="21" customHeight="1">
      <c r="B30" s="308" t="s">
        <v>527</v>
      </c>
      <c r="C30" s="308"/>
      <c r="D30" s="312"/>
      <c r="E30" s="310"/>
      <c r="F30" s="310"/>
      <c r="G30" s="310"/>
    </row>
    <row r="31" spans="1:7" ht="15" customHeight="1">
      <c r="A31" s="3">
        <v>750</v>
      </c>
      <c r="B31" s="311" t="s">
        <v>528</v>
      </c>
      <c r="C31" s="311"/>
      <c r="D31" s="312" t="s">
        <v>500</v>
      </c>
      <c r="E31" s="313">
        <v>110</v>
      </c>
      <c r="F31" s="313">
        <v>1</v>
      </c>
      <c r="G31" s="313">
        <v>110</v>
      </c>
    </row>
    <row r="32" spans="1:7" ht="15" customHeight="1">
      <c r="A32" s="3">
        <v>751</v>
      </c>
      <c r="B32" s="311" t="s">
        <v>529</v>
      </c>
      <c r="C32" s="311"/>
      <c r="D32" s="312" t="s">
        <v>500</v>
      </c>
      <c r="E32" s="313">
        <v>110</v>
      </c>
      <c r="F32" s="313">
        <v>1</v>
      </c>
      <c r="G32" s="313">
        <v>110</v>
      </c>
    </row>
    <row r="33" spans="1:7" ht="15" customHeight="1">
      <c r="A33" s="3">
        <v>752</v>
      </c>
      <c r="B33" s="311" t="s">
        <v>530</v>
      </c>
      <c r="C33" s="311"/>
      <c r="D33" s="312" t="s">
        <v>500</v>
      </c>
      <c r="E33" s="313">
        <v>75</v>
      </c>
      <c r="F33" s="313">
        <v>1</v>
      </c>
      <c r="G33" s="313">
        <v>75</v>
      </c>
    </row>
    <row r="34" spans="2:7" ht="15" customHeight="1">
      <c r="B34" s="317" t="s">
        <v>531</v>
      </c>
      <c r="C34" s="311"/>
      <c r="D34" s="312"/>
      <c r="E34" s="313"/>
      <c r="F34" s="313"/>
      <c r="G34" s="313"/>
    </row>
    <row r="35" spans="1:7" s="316" customFormat="1" ht="15" customHeight="1">
      <c r="A35" s="316" t="s">
        <v>532</v>
      </c>
      <c r="B35" s="314"/>
      <c r="C35" s="314"/>
      <c r="D35" s="312"/>
      <c r="E35" s="315"/>
      <c r="F35" s="315"/>
      <c r="G35" s="315"/>
    </row>
    <row r="36" spans="2:7" s="307" customFormat="1" ht="21" customHeight="1">
      <c r="B36" s="308" t="s">
        <v>533</v>
      </c>
      <c r="C36" s="308"/>
      <c r="D36" s="312"/>
      <c r="E36" s="310"/>
      <c r="F36" s="310"/>
      <c r="G36" s="310"/>
    </row>
    <row r="37" spans="1:7" ht="15" customHeight="1">
      <c r="A37" s="3">
        <v>760</v>
      </c>
      <c r="B37" s="311" t="s">
        <v>534</v>
      </c>
      <c r="C37" s="311"/>
      <c r="D37" s="312" t="s">
        <v>500</v>
      </c>
      <c r="E37" s="313">
        <v>110</v>
      </c>
      <c r="F37" s="313">
        <v>1</v>
      </c>
      <c r="G37" s="313">
        <v>110</v>
      </c>
    </row>
    <row r="38" spans="1:7" ht="15" customHeight="1">
      <c r="A38" s="3">
        <v>761</v>
      </c>
      <c r="B38" s="311" t="s">
        <v>535</v>
      </c>
      <c r="C38" s="311"/>
      <c r="D38" s="312" t="s">
        <v>500</v>
      </c>
      <c r="E38" s="313">
        <v>110</v>
      </c>
      <c r="F38" s="313">
        <v>1</v>
      </c>
      <c r="G38" s="313">
        <v>110</v>
      </c>
    </row>
    <row r="39" spans="1:7" ht="15" customHeight="1">
      <c r="A39" s="3">
        <v>762</v>
      </c>
      <c r="B39" s="311" t="s">
        <v>536</v>
      </c>
      <c r="C39" s="311"/>
      <c r="D39" s="312" t="s">
        <v>500</v>
      </c>
      <c r="E39" s="313">
        <v>110</v>
      </c>
      <c r="F39" s="313">
        <v>1</v>
      </c>
      <c r="G39" s="313">
        <v>110</v>
      </c>
    </row>
    <row r="40" spans="1:7" ht="15" customHeight="1">
      <c r="A40" s="3">
        <v>763</v>
      </c>
      <c r="B40" s="314" t="s">
        <v>506</v>
      </c>
      <c r="C40" s="314"/>
      <c r="D40" s="312"/>
      <c r="E40" s="315"/>
      <c r="F40" s="315"/>
      <c r="G40" s="315"/>
    </row>
    <row r="41" spans="1:7" ht="15" customHeight="1">
      <c r="A41" s="3">
        <v>764</v>
      </c>
      <c r="B41" s="317" t="s">
        <v>537</v>
      </c>
      <c r="C41" s="311"/>
      <c r="D41" s="312" t="s">
        <v>500</v>
      </c>
      <c r="E41" s="313"/>
      <c r="F41" s="313"/>
      <c r="G41" s="313"/>
    </row>
    <row r="42" spans="1:7" ht="15" customHeight="1">
      <c r="A42" s="3">
        <v>765</v>
      </c>
      <c r="B42" s="311" t="s">
        <v>538</v>
      </c>
      <c r="C42" s="311"/>
      <c r="D42" s="312" t="s">
        <v>500</v>
      </c>
      <c r="E42" s="313">
        <v>110</v>
      </c>
      <c r="F42" s="313">
        <v>1</v>
      </c>
      <c r="G42" s="313">
        <v>110</v>
      </c>
    </row>
    <row r="43" spans="1:7" ht="15" customHeight="1">
      <c r="A43" s="3">
        <v>766</v>
      </c>
      <c r="B43" s="311" t="s">
        <v>539</v>
      </c>
      <c r="C43" s="311"/>
      <c r="D43" s="312" t="s">
        <v>500</v>
      </c>
      <c r="E43" s="313">
        <v>110</v>
      </c>
      <c r="F43" s="313">
        <v>1</v>
      </c>
      <c r="G43" s="313">
        <v>110</v>
      </c>
    </row>
    <row r="44" spans="1:7" ht="15" customHeight="1">
      <c r="A44" s="3">
        <v>767</v>
      </c>
      <c r="B44" s="311" t="s">
        <v>540</v>
      </c>
      <c r="C44" s="311"/>
      <c r="D44" s="312" t="s">
        <v>500</v>
      </c>
      <c r="E44" s="313">
        <v>110</v>
      </c>
      <c r="F44" s="313">
        <v>1</v>
      </c>
      <c r="G44" s="313">
        <v>110</v>
      </c>
    </row>
    <row r="45" spans="1:7" ht="15" customHeight="1">
      <c r="A45" s="3">
        <v>768</v>
      </c>
      <c r="B45" s="317" t="s">
        <v>541</v>
      </c>
      <c r="C45" s="311"/>
      <c r="D45" s="312" t="s">
        <v>500</v>
      </c>
      <c r="E45" s="313"/>
      <c r="F45" s="313"/>
      <c r="G45" s="313"/>
    </row>
    <row r="46" spans="1:7" s="316" customFormat="1" ht="15" customHeight="1">
      <c r="A46" s="316" t="s">
        <v>542</v>
      </c>
      <c r="B46" s="314"/>
      <c r="C46" s="314"/>
      <c r="D46" s="312"/>
      <c r="E46" s="315"/>
      <c r="F46" s="315"/>
      <c r="G46" s="315"/>
    </row>
    <row r="47" spans="2:7" s="307" customFormat="1" ht="21" customHeight="1">
      <c r="B47" s="308" t="s">
        <v>543</v>
      </c>
      <c r="C47" s="308"/>
      <c r="D47" s="312"/>
      <c r="E47" s="310"/>
      <c r="F47" s="310"/>
      <c r="G47" s="310"/>
    </row>
    <row r="48" spans="1:7" ht="15" customHeight="1">
      <c r="A48" s="3">
        <v>790</v>
      </c>
      <c r="B48" s="311" t="s">
        <v>544</v>
      </c>
      <c r="C48" s="311"/>
      <c r="D48" s="312" t="s">
        <v>500</v>
      </c>
      <c r="E48" s="313">
        <v>110</v>
      </c>
      <c r="F48" s="313">
        <v>1</v>
      </c>
      <c r="G48" s="313">
        <v>110</v>
      </c>
    </row>
    <row r="49" spans="1:7" ht="15" customHeight="1">
      <c r="A49" s="3">
        <v>791</v>
      </c>
      <c r="B49" s="311" t="s">
        <v>545</v>
      </c>
      <c r="C49" s="311"/>
      <c r="D49" s="312" t="s">
        <v>500</v>
      </c>
      <c r="E49" s="313">
        <v>75</v>
      </c>
      <c r="F49" s="313">
        <v>1</v>
      </c>
      <c r="G49" s="313">
        <v>75</v>
      </c>
    </row>
    <row r="50" spans="1:7" ht="15" customHeight="1">
      <c r="A50" s="3">
        <v>792</v>
      </c>
      <c r="B50" s="311" t="s">
        <v>546</v>
      </c>
      <c r="C50" s="311"/>
      <c r="D50" s="312" t="s">
        <v>500</v>
      </c>
      <c r="E50" s="313">
        <v>110</v>
      </c>
      <c r="F50" s="313">
        <v>1</v>
      </c>
      <c r="G50" s="313">
        <v>110</v>
      </c>
    </row>
    <row r="51" spans="1:7" ht="15" customHeight="1">
      <c r="A51" s="3">
        <v>793</v>
      </c>
      <c r="B51" s="311" t="s">
        <v>547</v>
      </c>
      <c r="C51" s="311"/>
      <c r="D51" s="312" t="s">
        <v>500</v>
      </c>
      <c r="E51" s="313">
        <v>110</v>
      </c>
      <c r="F51" s="313">
        <v>1</v>
      </c>
      <c r="G51" s="313">
        <v>110</v>
      </c>
    </row>
    <row r="52" spans="1:7" ht="15" customHeight="1">
      <c r="A52" s="3">
        <v>794</v>
      </c>
      <c r="B52" s="311" t="s">
        <v>548</v>
      </c>
      <c r="C52" s="311"/>
      <c r="D52" s="312" t="s">
        <v>500</v>
      </c>
      <c r="E52" s="313">
        <v>75</v>
      </c>
      <c r="F52" s="313">
        <v>1</v>
      </c>
      <c r="G52" s="313">
        <v>75</v>
      </c>
    </row>
    <row r="53" spans="1:7" ht="15" customHeight="1">
      <c r="A53" s="3">
        <v>795</v>
      </c>
      <c r="B53" s="311" t="s">
        <v>549</v>
      </c>
      <c r="C53" s="311"/>
      <c r="D53" s="312" t="s">
        <v>500</v>
      </c>
      <c r="E53" s="313">
        <v>75</v>
      </c>
      <c r="F53" s="313">
        <v>1</v>
      </c>
      <c r="G53" s="313">
        <v>75</v>
      </c>
    </row>
    <row r="54" spans="1:7" s="307" customFormat="1" ht="15" customHeight="1">
      <c r="A54" s="3">
        <v>796</v>
      </c>
      <c r="B54" s="311" t="s">
        <v>550</v>
      </c>
      <c r="C54" s="311"/>
      <c r="D54" s="312" t="s">
        <v>500</v>
      </c>
      <c r="E54" s="313">
        <v>110</v>
      </c>
      <c r="F54" s="313">
        <v>1</v>
      </c>
      <c r="G54" s="313">
        <v>110</v>
      </c>
    </row>
    <row r="55" spans="1:7" ht="15" customHeight="1">
      <c r="A55" s="3">
        <v>797</v>
      </c>
      <c r="B55" s="311" t="s">
        <v>551</v>
      </c>
      <c r="C55" s="311"/>
      <c r="D55" s="312" t="s">
        <v>500</v>
      </c>
      <c r="E55" s="313">
        <v>110</v>
      </c>
      <c r="F55" s="313">
        <v>1</v>
      </c>
      <c r="G55" s="313">
        <v>110</v>
      </c>
    </row>
    <row r="56" spans="1:7" ht="15" customHeight="1">
      <c r="A56" s="3">
        <v>798</v>
      </c>
      <c r="B56" s="311" t="s">
        <v>552</v>
      </c>
      <c r="C56" s="311"/>
      <c r="D56" s="312" t="s">
        <v>500</v>
      </c>
      <c r="E56" s="313">
        <v>75</v>
      </c>
      <c r="F56" s="313">
        <v>1</v>
      </c>
      <c r="G56" s="313">
        <v>75</v>
      </c>
    </row>
    <row r="57" spans="1:7" ht="15" customHeight="1">
      <c r="A57" s="3">
        <v>799</v>
      </c>
      <c r="B57" s="311" t="s">
        <v>553</v>
      </c>
      <c r="C57" s="311"/>
      <c r="D57" s="312" t="s">
        <v>500</v>
      </c>
      <c r="E57" s="313">
        <v>75</v>
      </c>
      <c r="F57" s="313">
        <v>1</v>
      </c>
      <c r="G57" s="313">
        <v>75</v>
      </c>
    </row>
    <row r="58" spans="1:7" ht="15" customHeight="1">
      <c r="A58" s="3">
        <v>800</v>
      </c>
      <c r="B58" s="311" t="s">
        <v>554</v>
      </c>
      <c r="C58" s="311"/>
      <c r="D58" s="312" t="s">
        <v>500</v>
      </c>
      <c r="E58" s="313">
        <v>75</v>
      </c>
      <c r="F58" s="313">
        <v>1</v>
      </c>
      <c r="G58" s="313">
        <v>75</v>
      </c>
    </row>
    <row r="59" spans="1:7" ht="15" customHeight="1">
      <c r="A59" s="3">
        <v>801</v>
      </c>
      <c r="B59" s="311" t="s">
        <v>555</v>
      </c>
      <c r="C59" s="311"/>
      <c r="D59" s="312" t="s">
        <v>500</v>
      </c>
      <c r="E59" s="313">
        <v>110</v>
      </c>
      <c r="F59" s="313">
        <v>1</v>
      </c>
      <c r="G59" s="313">
        <v>110</v>
      </c>
    </row>
    <row r="60" spans="1:7" s="316" customFormat="1" ht="15" customHeight="1">
      <c r="A60" s="316" t="s">
        <v>556</v>
      </c>
      <c r="B60" s="314"/>
      <c r="C60" s="314"/>
      <c r="D60" s="312"/>
      <c r="E60" s="315"/>
      <c r="F60" s="315"/>
      <c r="G60" s="315"/>
    </row>
    <row r="61" spans="2:7" s="307" customFormat="1" ht="21" customHeight="1">
      <c r="B61" s="308" t="s">
        <v>557</v>
      </c>
      <c r="C61" s="308"/>
      <c r="D61" s="312"/>
      <c r="E61" s="310"/>
      <c r="F61" s="310"/>
      <c r="G61" s="310"/>
    </row>
    <row r="62" spans="1:7" ht="15" customHeight="1">
      <c r="A62" s="3">
        <v>820</v>
      </c>
      <c r="B62" s="311" t="s">
        <v>558</v>
      </c>
      <c r="C62" s="311"/>
      <c r="D62" s="312" t="s">
        <v>500</v>
      </c>
      <c r="E62" s="313">
        <v>110</v>
      </c>
      <c r="F62" s="313">
        <v>1</v>
      </c>
      <c r="G62" s="313">
        <v>110</v>
      </c>
    </row>
    <row r="63" spans="1:7" ht="15" customHeight="1">
      <c r="A63" s="3">
        <v>821</v>
      </c>
      <c r="B63" s="311" t="s">
        <v>559</v>
      </c>
      <c r="C63" s="311"/>
      <c r="D63" s="312" t="s">
        <v>500</v>
      </c>
      <c r="E63" s="313">
        <v>75</v>
      </c>
      <c r="F63" s="313">
        <v>1</v>
      </c>
      <c r="G63" s="313">
        <v>75</v>
      </c>
    </row>
    <row r="64" spans="1:7" ht="15" customHeight="1">
      <c r="A64" s="3">
        <v>822</v>
      </c>
      <c r="B64" s="311" t="s">
        <v>560</v>
      </c>
      <c r="C64" s="311">
        <v>180</v>
      </c>
      <c r="D64" s="312" t="s">
        <v>500</v>
      </c>
      <c r="E64" s="313">
        <v>75</v>
      </c>
      <c r="F64" s="313">
        <v>1</v>
      </c>
      <c r="G64" s="313">
        <v>75</v>
      </c>
    </row>
    <row r="65" spans="1:7" s="318" customFormat="1" ht="15" customHeight="1">
      <c r="A65" s="3">
        <v>823</v>
      </c>
      <c r="B65" s="311" t="s">
        <v>561</v>
      </c>
      <c r="C65" s="311"/>
      <c r="D65" s="312" t="s">
        <v>500</v>
      </c>
      <c r="E65" s="313">
        <v>75</v>
      </c>
      <c r="F65" s="313">
        <v>1</v>
      </c>
      <c r="G65" s="313">
        <v>75</v>
      </c>
    </row>
    <row r="66" spans="1:7" s="318" customFormat="1" ht="15" customHeight="1">
      <c r="A66" s="3">
        <v>824</v>
      </c>
      <c r="B66" s="311" t="s">
        <v>562</v>
      </c>
      <c r="C66" s="311"/>
      <c r="D66" s="312" t="s">
        <v>500</v>
      </c>
      <c r="E66" s="313">
        <v>75</v>
      </c>
      <c r="F66" s="313">
        <v>1</v>
      </c>
      <c r="G66" s="313">
        <v>75</v>
      </c>
    </row>
    <row r="67" spans="1:7" ht="15" customHeight="1">
      <c r="A67" s="3">
        <v>825</v>
      </c>
      <c r="B67" s="311" t="s">
        <v>563</v>
      </c>
      <c r="C67" s="311"/>
      <c r="D67" s="312" t="s">
        <v>500</v>
      </c>
      <c r="E67" s="313">
        <v>75</v>
      </c>
      <c r="F67" s="313">
        <v>1</v>
      </c>
      <c r="G67" s="313">
        <v>75</v>
      </c>
    </row>
    <row r="68" spans="1:7" s="318" customFormat="1" ht="15" customHeight="1">
      <c r="A68" s="3">
        <v>826</v>
      </c>
      <c r="B68" s="311" t="s">
        <v>564</v>
      </c>
      <c r="C68" s="311"/>
      <c r="D68" s="312" t="s">
        <v>500</v>
      </c>
      <c r="E68" s="313">
        <v>75</v>
      </c>
      <c r="F68" s="313">
        <v>1</v>
      </c>
      <c r="G68" s="313">
        <v>75</v>
      </c>
    </row>
    <row r="69" spans="1:7" ht="15" customHeight="1">
      <c r="A69" s="3">
        <v>827</v>
      </c>
      <c r="B69" s="317" t="s">
        <v>565</v>
      </c>
      <c r="C69" s="311"/>
      <c r="D69" s="312" t="s">
        <v>500</v>
      </c>
      <c r="E69" s="313"/>
      <c r="F69" s="313"/>
      <c r="G69" s="313"/>
    </row>
    <row r="70" spans="1:7" ht="15" customHeight="1">
      <c r="A70" s="3">
        <v>828</v>
      </c>
      <c r="B70" s="311" t="s">
        <v>566</v>
      </c>
      <c r="C70" s="311"/>
      <c r="D70" s="312" t="s">
        <v>500</v>
      </c>
      <c r="E70" s="313">
        <v>110</v>
      </c>
      <c r="F70" s="313">
        <v>1</v>
      </c>
      <c r="G70" s="313">
        <v>110</v>
      </c>
    </row>
    <row r="71" spans="1:7" ht="15" customHeight="1">
      <c r="A71" s="3">
        <v>829</v>
      </c>
      <c r="B71" s="317" t="s">
        <v>567</v>
      </c>
      <c r="C71" s="311"/>
      <c r="D71" s="312" t="s">
        <v>500</v>
      </c>
      <c r="E71" s="313"/>
      <c r="F71" s="313"/>
      <c r="G71" s="313"/>
    </row>
    <row r="72" spans="1:7" ht="15" customHeight="1">
      <c r="A72" s="3">
        <v>830</v>
      </c>
      <c r="B72" s="317" t="s">
        <v>568</v>
      </c>
      <c r="C72" s="311"/>
      <c r="D72" s="312" t="s">
        <v>500</v>
      </c>
      <c r="E72" s="313"/>
      <c r="F72" s="313"/>
      <c r="G72" s="313"/>
    </row>
    <row r="73" spans="1:7" ht="15" customHeight="1">
      <c r="A73" s="3">
        <v>831</v>
      </c>
      <c r="B73" s="317" t="s">
        <v>569</v>
      </c>
      <c r="C73" s="311"/>
      <c r="D73" s="312" t="s">
        <v>500</v>
      </c>
      <c r="E73" s="313"/>
      <c r="F73" s="313"/>
      <c r="G73" s="313"/>
    </row>
    <row r="74" spans="1:7" s="316" customFormat="1" ht="15" customHeight="1">
      <c r="A74" s="316" t="s">
        <v>570</v>
      </c>
      <c r="B74" s="314"/>
      <c r="C74" s="314"/>
      <c r="D74" s="312"/>
      <c r="E74" s="315"/>
      <c r="F74" s="315"/>
      <c r="G74" s="315"/>
    </row>
    <row r="75" spans="2:7" s="307" customFormat="1" ht="21" customHeight="1">
      <c r="B75" s="308" t="s">
        <v>571</v>
      </c>
      <c r="C75" s="308"/>
      <c r="D75" s="312"/>
      <c r="E75" s="310"/>
      <c r="F75" s="310"/>
      <c r="G75" s="310"/>
    </row>
    <row r="76" spans="1:7" ht="15" customHeight="1">
      <c r="A76" s="3">
        <v>840</v>
      </c>
      <c r="B76" s="311" t="s">
        <v>572</v>
      </c>
      <c r="C76" s="311"/>
      <c r="D76" s="312" t="s">
        <v>500</v>
      </c>
      <c r="E76" s="313">
        <v>150</v>
      </c>
      <c r="F76" s="313">
        <v>1</v>
      </c>
      <c r="G76" s="313">
        <v>150</v>
      </c>
    </row>
    <row r="77" spans="1:7" ht="15" customHeight="1">
      <c r="A77" s="3">
        <v>841</v>
      </c>
      <c r="B77" s="311" t="s">
        <v>573</v>
      </c>
      <c r="C77" s="311"/>
      <c r="D77" s="312" t="s">
        <v>500</v>
      </c>
      <c r="E77" s="313">
        <v>150</v>
      </c>
      <c r="F77" s="313">
        <v>1</v>
      </c>
      <c r="G77" s="313">
        <v>150</v>
      </c>
    </row>
    <row r="78" spans="1:7" ht="15" customHeight="1">
      <c r="A78" s="3">
        <v>842</v>
      </c>
      <c r="B78" s="311" t="s">
        <v>574</v>
      </c>
      <c r="C78" s="311"/>
      <c r="D78" s="312" t="s">
        <v>500</v>
      </c>
      <c r="E78" s="313">
        <v>150</v>
      </c>
      <c r="F78" s="313">
        <v>1</v>
      </c>
      <c r="G78" s="313">
        <v>150</v>
      </c>
    </row>
    <row r="79" spans="1:7" s="316" customFormat="1" ht="15" customHeight="1">
      <c r="A79" s="316" t="s">
        <v>575</v>
      </c>
      <c r="B79" s="314"/>
      <c r="C79" s="314"/>
      <c r="D79" s="312"/>
      <c r="E79" s="315"/>
      <c r="F79" s="315"/>
      <c r="G79" s="315"/>
    </row>
    <row r="80" spans="1:7" ht="15" customHeight="1">
      <c r="A80" s="3">
        <v>850</v>
      </c>
      <c r="B80" s="319" t="s">
        <v>576</v>
      </c>
      <c r="C80" s="311"/>
      <c r="D80" s="312" t="s">
        <v>500</v>
      </c>
      <c r="E80" s="313">
        <v>110</v>
      </c>
      <c r="F80" s="313">
        <v>1</v>
      </c>
      <c r="G80" s="313">
        <v>110</v>
      </c>
    </row>
    <row r="81" spans="1:7" ht="15" customHeight="1">
      <c r="A81" s="3">
        <v>851</v>
      </c>
      <c r="B81" s="319" t="s">
        <v>577</v>
      </c>
      <c r="C81" s="311"/>
      <c r="D81" s="312" t="s">
        <v>500</v>
      </c>
      <c r="E81" s="313">
        <v>110</v>
      </c>
      <c r="F81" s="313">
        <v>1</v>
      </c>
      <c r="G81" s="313">
        <v>110</v>
      </c>
    </row>
    <row r="82" spans="1:7" ht="15" customHeight="1">
      <c r="A82" s="3">
        <v>852</v>
      </c>
      <c r="B82" s="311" t="s">
        <v>578</v>
      </c>
      <c r="C82" s="311"/>
      <c r="D82" s="312" t="s">
        <v>500</v>
      </c>
      <c r="E82" s="313">
        <v>75</v>
      </c>
      <c r="F82" s="313">
        <v>1</v>
      </c>
      <c r="G82" s="313">
        <v>75</v>
      </c>
    </row>
    <row r="83" spans="1:7" s="316" customFormat="1" ht="15" customHeight="1">
      <c r="A83" s="316" t="s">
        <v>579</v>
      </c>
      <c r="B83" s="314"/>
      <c r="C83" s="314"/>
      <c r="D83" s="312"/>
      <c r="E83" s="315"/>
      <c r="F83" s="315"/>
      <c r="G83" s="315"/>
    </row>
    <row r="84" spans="2:7" ht="25.5">
      <c r="B84" s="320" t="s">
        <v>580</v>
      </c>
      <c r="C84" s="304"/>
      <c r="D84" s="305"/>
      <c r="E84" s="321" t="s">
        <v>581</v>
      </c>
      <c r="F84" s="321">
        <f>SUM(F2:F83)</f>
        <v>56</v>
      </c>
      <c r="G84" s="321" t="s">
        <v>2</v>
      </c>
    </row>
    <row r="85" spans="2:7" s="307" customFormat="1" ht="15" customHeight="1">
      <c r="B85" s="308" t="s">
        <v>582</v>
      </c>
      <c r="C85" s="308"/>
      <c r="D85" s="312" t="s">
        <v>500</v>
      </c>
      <c r="E85" s="310"/>
      <c r="F85" s="310"/>
      <c r="G85" s="310"/>
    </row>
    <row r="86" spans="1:7" ht="15" customHeight="1">
      <c r="A86" s="3">
        <v>900</v>
      </c>
      <c r="B86" s="322" t="s">
        <v>583</v>
      </c>
      <c r="C86" s="322"/>
      <c r="D86" s="312" t="s">
        <v>500</v>
      </c>
      <c r="E86" s="323">
        <v>110</v>
      </c>
      <c r="F86" s="323">
        <v>1</v>
      </c>
      <c r="G86" s="323">
        <v>110</v>
      </c>
    </row>
    <row r="87" spans="1:7" ht="15" customHeight="1">
      <c r="A87" s="3">
        <v>901</v>
      </c>
      <c r="B87" s="322" t="s">
        <v>584</v>
      </c>
      <c r="C87" s="322"/>
      <c r="D87" s="312" t="s">
        <v>500</v>
      </c>
      <c r="E87" s="323">
        <v>110</v>
      </c>
      <c r="F87" s="323">
        <v>1</v>
      </c>
      <c r="G87" s="323">
        <v>110</v>
      </c>
    </row>
    <row r="88" spans="1:7" ht="15" customHeight="1">
      <c r="A88" s="3">
        <v>902</v>
      </c>
      <c r="B88" s="322" t="s">
        <v>585</v>
      </c>
      <c r="C88" s="322"/>
      <c r="D88" s="312" t="s">
        <v>500</v>
      </c>
      <c r="E88" s="323">
        <v>110</v>
      </c>
      <c r="F88" s="323">
        <v>1</v>
      </c>
      <c r="G88" s="323">
        <v>110</v>
      </c>
    </row>
    <row r="89" spans="1:7" ht="15" customHeight="1">
      <c r="A89" s="3">
        <v>903</v>
      </c>
      <c r="B89" s="322" t="s">
        <v>586</v>
      </c>
      <c r="C89" s="322"/>
      <c r="D89" s="312" t="s">
        <v>500</v>
      </c>
      <c r="E89" s="323">
        <v>110</v>
      </c>
      <c r="F89" s="323">
        <v>1</v>
      </c>
      <c r="G89" s="323">
        <v>110</v>
      </c>
    </row>
    <row r="90" spans="1:7" ht="15" customHeight="1">
      <c r="A90" s="3">
        <v>904</v>
      </c>
      <c r="B90" s="322" t="s">
        <v>587</v>
      </c>
      <c r="C90" s="322"/>
      <c r="D90" s="312" t="s">
        <v>500</v>
      </c>
      <c r="E90" s="323">
        <v>110</v>
      </c>
      <c r="F90" s="323">
        <v>1</v>
      </c>
      <c r="G90" s="323">
        <v>110</v>
      </c>
    </row>
    <row r="91" spans="1:7" ht="15" customHeight="1">
      <c r="A91" s="3">
        <v>905</v>
      </c>
      <c r="B91" s="322" t="s">
        <v>588</v>
      </c>
      <c r="C91" s="322"/>
      <c r="D91" s="312"/>
      <c r="E91" s="323">
        <v>110</v>
      </c>
      <c r="F91" s="323">
        <v>1</v>
      </c>
      <c r="G91" s="323">
        <v>110</v>
      </c>
    </row>
    <row r="92" spans="1:7" ht="15" customHeight="1">
      <c r="A92" s="3">
        <v>906</v>
      </c>
      <c r="B92" s="322" t="s">
        <v>589</v>
      </c>
      <c r="C92" s="322"/>
      <c r="D92" s="312"/>
      <c r="E92" s="323">
        <v>110</v>
      </c>
      <c r="F92" s="323">
        <v>1</v>
      </c>
      <c r="G92" s="323">
        <v>110</v>
      </c>
    </row>
    <row r="93" spans="1:7" ht="15" customHeight="1">
      <c r="A93" s="3">
        <v>907</v>
      </c>
      <c r="B93" s="322" t="s">
        <v>590</v>
      </c>
      <c r="C93" s="322"/>
      <c r="D93" s="312"/>
      <c r="E93" s="323">
        <v>110</v>
      </c>
      <c r="F93" s="323">
        <v>1</v>
      </c>
      <c r="G93" s="323">
        <v>110</v>
      </c>
    </row>
    <row r="94" spans="1:7" ht="15" customHeight="1">
      <c r="A94" s="3">
        <v>908</v>
      </c>
      <c r="B94" s="322" t="s">
        <v>591</v>
      </c>
      <c r="C94" s="322"/>
      <c r="D94" s="312"/>
      <c r="E94" s="323">
        <v>110</v>
      </c>
      <c r="F94" s="323">
        <v>1</v>
      </c>
      <c r="G94" s="323">
        <v>110</v>
      </c>
    </row>
    <row r="95" spans="1:7" ht="15" customHeight="1">
      <c r="A95" s="3">
        <v>909</v>
      </c>
      <c r="B95" s="322" t="s">
        <v>592</v>
      </c>
      <c r="C95" s="322"/>
      <c r="D95" s="312"/>
      <c r="E95" s="323">
        <v>110</v>
      </c>
      <c r="F95" s="323">
        <v>1</v>
      </c>
      <c r="G95" s="323">
        <v>110</v>
      </c>
    </row>
    <row r="96" spans="1:7" s="316" customFormat="1" ht="15" customHeight="1">
      <c r="A96" s="316" t="s">
        <v>593</v>
      </c>
      <c r="B96" s="314"/>
      <c r="C96" s="314"/>
      <c r="D96" s="312" t="s">
        <v>500</v>
      </c>
      <c r="E96" s="315"/>
      <c r="F96" s="315"/>
      <c r="G96" s="315"/>
    </row>
    <row r="97" spans="2:7" s="307" customFormat="1" ht="15" customHeight="1">
      <c r="B97" s="308" t="s">
        <v>594</v>
      </c>
      <c r="C97" s="308"/>
      <c r="D97" s="309"/>
      <c r="E97" s="310"/>
      <c r="F97" s="310"/>
      <c r="G97" s="310"/>
    </row>
    <row r="98" spans="1:7" ht="15" customHeight="1">
      <c r="A98" s="3">
        <v>920</v>
      </c>
      <c r="B98" s="324" t="s">
        <v>595</v>
      </c>
      <c r="C98" s="322"/>
      <c r="D98" s="312"/>
      <c r="E98" s="323">
        <v>110</v>
      </c>
      <c r="F98" s="323">
        <v>1</v>
      </c>
      <c r="G98" s="323">
        <v>110</v>
      </c>
    </row>
    <row r="99" spans="1:7" ht="15" customHeight="1">
      <c r="A99" s="3">
        <v>921</v>
      </c>
      <c r="B99" s="322" t="s">
        <v>596</v>
      </c>
      <c r="C99" s="322"/>
      <c r="D99" s="312"/>
      <c r="E99" s="323">
        <v>110</v>
      </c>
      <c r="F99" s="323">
        <v>1</v>
      </c>
      <c r="G99" s="323">
        <v>110</v>
      </c>
    </row>
    <row r="100" spans="1:7" ht="15" customHeight="1">
      <c r="A100" s="3">
        <v>922</v>
      </c>
      <c r="B100" s="322" t="s">
        <v>597</v>
      </c>
      <c r="C100" s="322"/>
      <c r="D100" s="312"/>
      <c r="E100" s="323">
        <v>110</v>
      </c>
      <c r="F100" s="323">
        <v>1</v>
      </c>
      <c r="G100" s="323">
        <v>110</v>
      </c>
    </row>
    <row r="101" spans="1:7" ht="15" customHeight="1">
      <c r="A101" s="3">
        <v>923</v>
      </c>
      <c r="B101" s="322" t="s">
        <v>598</v>
      </c>
      <c r="C101" s="322"/>
      <c r="D101" s="312"/>
      <c r="E101" s="323">
        <v>110</v>
      </c>
      <c r="F101" s="323">
        <v>1</v>
      </c>
      <c r="G101" s="323">
        <v>110</v>
      </c>
    </row>
    <row r="102" spans="1:7" ht="15" customHeight="1">
      <c r="A102" s="3">
        <v>924</v>
      </c>
      <c r="B102" s="322" t="s">
        <v>599</v>
      </c>
      <c r="C102" s="322"/>
      <c r="D102" s="312"/>
      <c r="E102" s="323">
        <v>110</v>
      </c>
      <c r="F102" s="323">
        <v>1</v>
      </c>
      <c r="G102" s="323">
        <v>110</v>
      </c>
    </row>
    <row r="103" spans="1:7" ht="15" customHeight="1">
      <c r="A103" s="3">
        <v>925</v>
      </c>
      <c r="B103" s="324" t="s">
        <v>600</v>
      </c>
      <c r="C103" s="322"/>
      <c r="D103" s="312"/>
      <c r="E103" s="323">
        <v>110</v>
      </c>
      <c r="F103" s="323">
        <v>1</v>
      </c>
      <c r="G103" s="323">
        <v>110</v>
      </c>
    </row>
    <row r="104" spans="1:7" ht="15" customHeight="1">
      <c r="A104" s="3">
        <v>926</v>
      </c>
      <c r="B104" s="325" t="s">
        <v>601</v>
      </c>
      <c r="C104" s="322"/>
      <c r="D104" s="312"/>
      <c r="E104" s="326"/>
      <c r="F104" s="326"/>
      <c r="G104" s="326"/>
    </row>
    <row r="105" spans="1:7" ht="15" customHeight="1">
      <c r="A105" s="3">
        <v>927</v>
      </c>
      <c r="B105" s="322" t="s">
        <v>602</v>
      </c>
      <c r="C105" s="322"/>
      <c r="D105" s="312"/>
      <c r="E105" s="323">
        <v>110</v>
      </c>
      <c r="F105" s="323">
        <v>1</v>
      </c>
      <c r="G105" s="323">
        <v>110</v>
      </c>
    </row>
    <row r="106" spans="1:7" ht="15" customHeight="1">
      <c r="A106" s="3">
        <v>928</v>
      </c>
      <c r="B106" s="325" t="s">
        <v>603</v>
      </c>
      <c r="C106" s="322"/>
      <c r="D106" s="312"/>
      <c r="E106" s="326"/>
      <c r="F106" s="326"/>
      <c r="G106" s="326"/>
    </row>
    <row r="107" spans="1:7" ht="15" customHeight="1">
      <c r="A107" s="3">
        <v>929</v>
      </c>
      <c r="B107" s="325" t="s">
        <v>604</v>
      </c>
      <c r="C107" s="322"/>
      <c r="D107" s="312"/>
      <c r="E107" s="326"/>
      <c r="F107" s="326"/>
      <c r="G107" s="326"/>
    </row>
    <row r="108" spans="1:7" ht="15" customHeight="1">
      <c r="A108" s="3">
        <v>930</v>
      </c>
      <c r="B108" s="325" t="s">
        <v>605</v>
      </c>
      <c r="C108" s="322"/>
      <c r="D108" s="312"/>
      <c r="E108" s="326"/>
      <c r="F108" s="326"/>
      <c r="G108" s="326"/>
    </row>
    <row r="109" spans="1:7" ht="15" customHeight="1">
      <c r="A109" s="3">
        <v>931</v>
      </c>
      <c r="B109" s="314" t="s">
        <v>506</v>
      </c>
      <c r="C109" s="314"/>
      <c r="D109" s="312"/>
      <c r="E109" s="315"/>
      <c r="F109" s="315"/>
      <c r="G109" s="315"/>
    </row>
    <row r="110" spans="1:7" s="316" customFormat="1" ht="15" customHeight="1">
      <c r="A110" s="316" t="s">
        <v>606</v>
      </c>
      <c r="B110" s="314"/>
      <c r="C110" s="314"/>
      <c r="D110" s="312"/>
      <c r="E110" s="315"/>
      <c r="F110" s="315"/>
      <c r="G110" s="315"/>
    </row>
    <row r="111" spans="2:7" s="307" customFormat="1" ht="15" customHeight="1">
      <c r="B111" s="308" t="s">
        <v>607</v>
      </c>
      <c r="C111" s="308"/>
      <c r="D111" s="309"/>
      <c r="E111" s="310"/>
      <c r="F111" s="310"/>
      <c r="G111" s="310"/>
    </row>
    <row r="112" spans="1:7" ht="15" customHeight="1">
      <c r="A112" s="3">
        <v>950</v>
      </c>
      <c r="B112" s="322" t="s">
        <v>608</v>
      </c>
      <c r="C112" s="322"/>
      <c r="D112" s="312"/>
      <c r="E112" s="323">
        <v>110</v>
      </c>
      <c r="F112" s="323">
        <v>1</v>
      </c>
      <c r="G112" s="323">
        <v>110</v>
      </c>
    </row>
    <row r="113" spans="1:7" ht="15" customHeight="1">
      <c r="A113" s="3">
        <v>951</v>
      </c>
      <c r="B113" s="322" t="s">
        <v>609</v>
      </c>
      <c r="C113" s="322"/>
      <c r="D113" s="312"/>
      <c r="E113" s="323">
        <v>110</v>
      </c>
      <c r="F113" s="323">
        <v>1</v>
      </c>
      <c r="G113" s="323">
        <v>110</v>
      </c>
    </row>
    <row r="114" spans="1:7" ht="15" customHeight="1">
      <c r="A114" s="3">
        <v>952</v>
      </c>
      <c r="B114" s="322" t="s">
        <v>610</v>
      </c>
      <c r="C114" s="322"/>
      <c r="D114" s="312"/>
      <c r="E114" s="323">
        <v>110</v>
      </c>
      <c r="F114" s="323">
        <v>1</v>
      </c>
      <c r="G114" s="323">
        <v>110</v>
      </c>
    </row>
    <row r="115" spans="1:7" ht="15" customHeight="1">
      <c r="A115" s="3">
        <v>953</v>
      </c>
      <c r="B115" s="322" t="s">
        <v>611</v>
      </c>
      <c r="C115" s="322"/>
      <c r="D115" s="312"/>
      <c r="E115" s="323">
        <v>110</v>
      </c>
      <c r="F115" s="323">
        <v>1</v>
      </c>
      <c r="G115" s="323">
        <v>110</v>
      </c>
    </row>
    <row r="116" spans="1:7" ht="15" customHeight="1">
      <c r="A116" s="3">
        <v>954</v>
      </c>
      <c r="B116" s="322" t="s">
        <v>612</v>
      </c>
      <c r="C116" s="322"/>
      <c r="D116" s="312"/>
      <c r="E116" s="323">
        <v>75</v>
      </c>
      <c r="F116" s="323">
        <v>1</v>
      </c>
      <c r="G116" s="323">
        <v>75</v>
      </c>
    </row>
    <row r="117" spans="1:7" ht="15" customHeight="1">
      <c r="A117" s="3">
        <v>955</v>
      </c>
      <c r="B117" s="322" t="s">
        <v>613</v>
      </c>
      <c r="C117" s="322"/>
      <c r="D117" s="312"/>
      <c r="E117" s="323">
        <v>75</v>
      </c>
      <c r="F117" s="323">
        <v>1</v>
      </c>
      <c r="G117" s="323">
        <v>75</v>
      </c>
    </row>
    <row r="118" spans="1:7" ht="15" customHeight="1">
      <c r="A118" s="3">
        <v>956</v>
      </c>
      <c r="B118" s="322" t="s">
        <v>614</v>
      </c>
      <c r="C118" s="322"/>
      <c r="D118" s="312"/>
      <c r="E118" s="323">
        <v>110</v>
      </c>
      <c r="F118" s="323">
        <v>1</v>
      </c>
      <c r="G118" s="323">
        <v>110</v>
      </c>
    </row>
    <row r="119" spans="1:7" ht="15" customHeight="1">
      <c r="A119" s="3">
        <v>957</v>
      </c>
      <c r="B119" s="322" t="s">
        <v>615</v>
      </c>
      <c r="C119" s="322"/>
      <c r="D119" s="312"/>
      <c r="E119" s="323">
        <v>110</v>
      </c>
      <c r="F119" s="323">
        <v>1</v>
      </c>
      <c r="G119" s="323">
        <v>110</v>
      </c>
    </row>
    <row r="120" spans="1:7" ht="15" customHeight="1">
      <c r="A120" s="3">
        <v>958</v>
      </c>
      <c r="B120" s="322" t="s">
        <v>616</v>
      </c>
      <c r="C120" s="322"/>
      <c r="D120" s="312"/>
      <c r="E120" s="323">
        <v>110</v>
      </c>
      <c r="F120" s="323">
        <v>1</v>
      </c>
      <c r="G120" s="323">
        <v>110</v>
      </c>
    </row>
    <row r="121" spans="1:7" ht="15" customHeight="1">
      <c r="A121" s="3">
        <v>959</v>
      </c>
      <c r="B121" s="322" t="s">
        <v>617</v>
      </c>
      <c r="C121" s="322"/>
      <c r="D121" s="312"/>
      <c r="E121" s="323">
        <v>110</v>
      </c>
      <c r="F121" s="323">
        <v>1</v>
      </c>
      <c r="G121" s="323">
        <v>110</v>
      </c>
    </row>
    <row r="122" spans="1:7" ht="15" customHeight="1" hidden="1">
      <c r="A122" s="3">
        <v>960</v>
      </c>
      <c r="B122" s="322"/>
      <c r="C122" s="322"/>
      <c r="D122" s="312"/>
      <c r="E122" s="323"/>
      <c r="F122" s="323"/>
      <c r="G122" s="323"/>
    </row>
    <row r="123" spans="1:7" ht="15" customHeight="1" hidden="1">
      <c r="A123" s="3">
        <v>961</v>
      </c>
      <c r="B123" s="322"/>
      <c r="C123" s="322"/>
      <c r="D123" s="312"/>
      <c r="E123" s="323"/>
      <c r="F123" s="323"/>
      <c r="G123" s="323"/>
    </row>
    <row r="124" spans="1:7" ht="15" customHeight="1" hidden="1">
      <c r="A124" s="3">
        <v>954</v>
      </c>
      <c r="B124" s="322"/>
      <c r="C124" s="322"/>
      <c r="D124" s="312"/>
      <c r="E124" s="323"/>
      <c r="F124" s="323"/>
      <c r="G124" s="323"/>
    </row>
    <row r="125" spans="1:7" ht="15" customHeight="1" hidden="1">
      <c r="A125" s="3">
        <v>955</v>
      </c>
      <c r="B125" s="322"/>
      <c r="C125" s="322"/>
      <c r="D125" s="312"/>
      <c r="E125" s="323"/>
      <c r="F125" s="323"/>
      <c r="G125" s="323"/>
    </row>
    <row r="126" spans="1:7" ht="15" customHeight="1" hidden="1">
      <c r="A126" s="3">
        <v>956</v>
      </c>
      <c r="B126" s="322"/>
      <c r="C126" s="322"/>
      <c r="D126" s="312"/>
      <c r="E126" s="323"/>
      <c r="F126" s="323"/>
      <c r="G126" s="323"/>
    </row>
    <row r="127" spans="1:7" ht="15" customHeight="1" hidden="1">
      <c r="A127" s="3">
        <v>957</v>
      </c>
      <c r="B127" s="322"/>
      <c r="C127" s="322"/>
      <c r="D127" s="312"/>
      <c r="E127" s="323"/>
      <c r="F127" s="323"/>
      <c r="G127" s="323"/>
    </row>
    <row r="128" spans="1:7" ht="15" customHeight="1" hidden="1">
      <c r="A128" s="3">
        <v>958</v>
      </c>
      <c r="B128" s="322"/>
      <c r="C128" s="322"/>
      <c r="D128" s="312"/>
      <c r="E128" s="323"/>
      <c r="F128" s="323"/>
      <c r="G128" s="323"/>
    </row>
    <row r="129" spans="1:7" ht="15" customHeight="1" hidden="1">
      <c r="A129" s="3">
        <v>959</v>
      </c>
      <c r="B129" s="322"/>
      <c r="C129" s="322"/>
      <c r="D129" s="312"/>
      <c r="E129" s="323"/>
      <c r="F129" s="323"/>
      <c r="G129" s="323"/>
    </row>
    <row r="130" spans="1:7" ht="15" customHeight="1" hidden="1">
      <c r="A130" s="3">
        <v>960</v>
      </c>
      <c r="B130" s="322"/>
      <c r="C130" s="322"/>
      <c r="D130" s="312"/>
      <c r="E130" s="323"/>
      <c r="F130" s="323"/>
      <c r="G130" s="323"/>
    </row>
    <row r="131" spans="1:7" s="316" customFormat="1" ht="15" customHeight="1">
      <c r="A131" s="316" t="s">
        <v>618</v>
      </c>
      <c r="B131" s="314"/>
      <c r="C131" s="314"/>
      <c r="D131" s="312"/>
      <c r="E131" s="315"/>
      <c r="F131" s="315"/>
      <c r="G131" s="315"/>
    </row>
    <row r="132" spans="2:7" s="307" customFormat="1" ht="15" customHeight="1">
      <c r="B132" s="308" t="s">
        <v>619</v>
      </c>
      <c r="C132" s="308"/>
      <c r="D132" s="309"/>
      <c r="E132" s="310"/>
      <c r="F132" s="310"/>
      <c r="G132" s="310"/>
    </row>
    <row r="133" spans="1:7" ht="15" customHeight="1">
      <c r="A133" s="3">
        <v>970</v>
      </c>
      <c r="B133" s="322" t="s">
        <v>620</v>
      </c>
      <c r="C133" s="322"/>
      <c r="D133" s="312"/>
      <c r="E133" s="323">
        <v>75</v>
      </c>
      <c r="F133" s="323">
        <v>1</v>
      </c>
      <c r="G133" s="323">
        <v>75</v>
      </c>
    </row>
    <row r="134" spans="1:7" ht="15" customHeight="1">
      <c r="A134" s="3">
        <v>971</v>
      </c>
      <c r="B134" s="327"/>
      <c r="C134" s="327"/>
      <c r="D134" s="312"/>
      <c r="E134" s="328"/>
      <c r="F134" s="328"/>
      <c r="G134" s="328"/>
    </row>
    <row r="135" spans="1:7" ht="15" customHeight="1">
      <c r="A135" s="3">
        <v>972</v>
      </c>
      <c r="B135" s="327"/>
      <c r="C135" s="327"/>
      <c r="D135" s="312"/>
      <c r="E135" s="328"/>
      <c r="F135" s="328"/>
      <c r="G135" s="328"/>
    </row>
    <row r="136" spans="1:7" ht="15" customHeight="1" hidden="1">
      <c r="A136" s="3">
        <v>973</v>
      </c>
      <c r="B136" s="327"/>
      <c r="C136" s="327"/>
      <c r="D136" s="312"/>
      <c r="E136" s="328"/>
      <c r="F136" s="328"/>
      <c r="G136" s="328"/>
    </row>
    <row r="137" spans="1:7" ht="15" customHeight="1" hidden="1">
      <c r="A137" s="3">
        <v>974</v>
      </c>
      <c r="B137" s="327"/>
      <c r="C137" s="327"/>
      <c r="D137" s="312"/>
      <c r="E137" s="328"/>
      <c r="F137" s="328"/>
      <c r="G137" s="328"/>
    </row>
    <row r="138" spans="1:7" ht="15" customHeight="1" hidden="1">
      <c r="A138" s="3">
        <v>975</v>
      </c>
      <c r="B138" s="327"/>
      <c r="C138" s="327"/>
      <c r="D138" s="312"/>
      <c r="E138" s="328"/>
      <c r="F138" s="328"/>
      <c r="G138" s="328"/>
    </row>
    <row r="139" spans="1:7" ht="15" customHeight="1" hidden="1">
      <c r="A139" s="3">
        <v>976</v>
      </c>
      <c r="B139" s="327"/>
      <c r="C139" s="327"/>
      <c r="D139" s="312"/>
      <c r="E139" s="328"/>
      <c r="F139" s="328"/>
      <c r="G139" s="328"/>
    </row>
    <row r="140" spans="1:7" ht="15" customHeight="1" hidden="1">
      <c r="A140" s="3">
        <v>977</v>
      </c>
      <c r="B140" s="327"/>
      <c r="C140" s="327"/>
      <c r="D140" s="312"/>
      <c r="E140" s="328"/>
      <c r="F140" s="328"/>
      <c r="G140" s="328"/>
    </row>
    <row r="141" spans="1:7" s="316" customFormat="1" ht="15" customHeight="1">
      <c r="A141" s="316" t="s">
        <v>621</v>
      </c>
      <c r="B141" s="314"/>
      <c r="C141" s="314"/>
      <c r="D141" s="312"/>
      <c r="E141" s="315"/>
      <c r="F141" s="315"/>
      <c r="G141" s="315"/>
    </row>
    <row r="142" spans="2:7" s="307" customFormat="1" ht="15" customHeight="1">
      <c r="B142" s="308" t="s">
        <v>622</v>
      </c>
      <c r="C142" s="308"/>
      <c r="D142" s="309"/>
      <c r="E142" s="310"/>
      <c r="F142" s="310"/>
      <c r="G142" s="310"/>
    </row>
    <row r="143" spans="1:7" ht="15" customHeight="1">
      <c r="A143" s="3">
        <v>970</v>
      </c>
      <c r="B143" s="322" t="s">
        <v>623</v>
      </c>
      <c r="C143" s="322"/>
      <c r="D143" s="312"/>
      <c r="E143" s="323">
        <v>110</v>
      </c>
      <c r="F143" s="323">
        <v>1</v>
      </c>
      <c r="G143" s="323">
        <v>110</v>
      </c>
    </row>
    <row r="144" spans="1:7" ht="15" customHeight="1">
      <c r="A144" s="3">
        <v>971</v>
      </c>
      <c r="B144" s="322" t="s">
        <v>624</v>
      </c>
      <c r="C144" s="322"/>
      <c r="D144" s="312"/>
      <c r="E144" s="323">
        <v>75</v>
      </c>
      <c r="F144" s="323">
        <v>1</v>
      </c>
      <c r="G144" s="323">
        <v>75</v>
      </c>
    </row>
    <row r="145" spans="1:7" ht="15" customHeight="1">
      <c r="A145" s="3">
        <v>972</v>
      </c>
      <c r="B145" s="327"/>
      <c r="C145" s="327"/>
      <c r="D145" s="312"/>
      <c r="E145" s="328"/>
      <c r="F145" s="328"/>
      <c r="G145" s="328"/>
    </row>
    <row r="146" spans="1:7" ht="15" customHeight="1">
      <c r="A146" s="3">
        <v>973</v>
      </c>
      <c r="B146" s="327"/>
      <c r="C146" s="327"/>
      <c r="D146" s="312"/>
      <c r="E146" s="328"/>
      <c r="F146" s="328"/>
      <c r="G146" s="328"/>
    </row>
    <row r="147" spans="2:7" ht="15" customHeight="1" hidden="1">
      <c r="B147" s="327"/>
      <c r="C147" s="327"/>
      <c r="D147" s="312"/>
      <c r="E147" s="328"/>
      <c r="F147" s="328"/>
      <c r="G147" s="328"/>
    </row>
    <row r="148" spans="2:7" ht="15" customHeight="1" hidden="1">
      <c r="B148" s="327"/>
      <c r="C148" s="327"/>
      <c r="D148" s="312"/>
      <c r="E148" s="328"/>
      <c r="F148" s="328"/>
      <c r="G148" s="328"/>
    </row>
    <row r="149" spans="2:7" ht="15" customHeight="1" hidden="1">
      <c r="B149" s="327"/>
      <c r="C149" s="327"/>
      <c r="D149" s="312"/>
      <c r="E149" s="328"/>
      <c r="F149" s="328"/>
      <c r="G149" s="328"/>
    </row>
    <row r="150" spans="1:7" s="316" customFormat="1" ht="15" customHeight="1">
      <c r="A150" s="316" t="s">
        <v>625</v>
      </c>
      <c r="B150" s="314"/>
      <c r="C150" s="314"/>
      <c r="D150" s="312"/>
      <c r="E150" s="315"/>
      <c r="F150" s="315"/>
      <c r="G150" s="315"/>
    </row>
    <row r="151" spans="2:7" s="307" customFormat="1" ht="15" customHeight="1">
      <c r="B151" s="308" t="s">
        <v>626</v>
      </c>
      <c r="C151" s="308"/>
      <c r="D151" s="309"/>
      <c r="E151" s="310"/>
      <c r="F151" s="310"/>
      <c r="G151" s="310"/>
    </row>
    <row r="152" spans="1:7" ht="15" customHeight="1">
      <c r="A152" s="3">
        <v>990</v>
      </c>
      <c r="B152" s="322" t="s">
        <v>627</v>
      </c>
      <c r="C152" s="322"/>
      <c r="D152" s="312"/>
      <c r="E152" s="323">
        <v>110</v>
      </c>
      <c r="F152" s="323">
        <v>1</v>
      </c>
      <c r="G152" s="323">
        <v>110</v>
      </c>
    </row>
    <row r="153" spans="1:7" ht="15" customHeight="1">
      <c r="A153" s="3">
        <v>991</v>
      </c>
      <c r="B153" s="322" t="s">
        <v>628</v>
      </c>
      <c r="C153" s="322"/>
      <c r="D153" s="312"/>
      <c r="E153" s="323">
        <v>110</v>
      </c>
      <c r="F153" s="323">
        <v>1</v>
      </c>
      <c r="G153" s="323">
        <v>110</v>
      </c>
    </row>
    <row r="154" spans="2:7" s="335" customFormat="1" ht="15" customHeight="1">
      <c r="B154" s="583" t="s">
        <v>640</v>
      </c>
      <c r="C154" s="584"/>
      <c r="D154" s="584"/>
      <c r="E154" s="585"/>
      <c r="F154" s="336">
        <f>SUM(F3:F82)</f>
        <v>56</v>
      </c>
      <c r="G154" s="336" t="s">
        <v>2</v>
      </c>
    </row>
    <row r="155" spans="2:7" s="337" customFormat="1" ht="15" customHeight="1" hidden="1">
      <c r="B155" s="586" t="s">
        <v>641</v>
      </c>
      <c r="C155" s="587"/>
      <c r="D155" s="587"/>
      <c r="E155" s="587"/>
      <c r="F155" s="588"/>
      <c r="G155" s="338">
        <f>G156/F154</f>
        <v>97.14285714285714</v>
      </c>
    </row>
    <row r="156" spans="2:8" ht="15" customHeight="1">
      <c r="B156" s="589" t="s">
        <v>642</v>
      </c>
      <c r="C156" s="590"/>
      <c r="D156" s="590"/>
      <c r="E156" s="590"/>
      <c r="F156" s="591"/>
      <c r="G156" s="339">
        <f>SUM(G3:G83)</f>
        <v>5440</v>
      </c>
      <c r="H156" s="340" t="s">
        <v>49</v>
      </c>
    </row>
    <row r="157" spans="2:8" s="335" customFormat="1" ht="15" customHeight="1">
      <c r="B157" s="592" t="s">
        <v>213</v>
      </c>
      <c r="C157" s="592"/>
      <c r="D157" s="592"/>
      <c r="E157" s="592"/>
      <c r="F157" s="336">
        <f>SUM(F85:F153)</f>
        <v>32</v>
      </c>
      <c r="G157" s="336" t="s">
        <v>2</v>
      </c>
      <c r="H157" s="340"/>
    </row>
    <row r="158" spans="2:8" s="337" customFormat="1" ht="15" customHeight="1" hidden="1">
      <c r="B158" s="593" t="s">
        <v>641</v>
      </c>
      <c r="C158" s="593"/>
      <c r="D158" s="593"/>
      <c r="E158" s="593"/>
      <c r="F158" s="593"/>
      <c r="G158" s="338">
        <f>G159/F157</f>
        <v>105.625</v>
      </c>
      <c r="H158" s="340"/>
    </row>
    <row r="159" spans="2:8" ht="15" customHeight="1">
      <c r="B159" s="582" t="s">
        <v>643</v>
      </c>
      <c r="C159" s="582"/>
      <c r="D159" s="582"/>
      <c r="E159" s="582"/>
      <c r="F159" s="582"/>
      <c r="G159" s="339">
        <f>SUM(G86:G153)</f>
        <v>3380</v>
      </c>
      <c r="H159" s="340" t="s">
        <v>49</v>
      </c>
    </row>
    <row r="160" spans="2:8" ht="25.5">
      <c r="B160" s="320" t="s">
        <v>629</v>
      </c>
      <c r="C160" s="303"/>
      <c r="D160" s="341"/>
      <c r="E160" s="321" t="s">
        <v>495</v>
      </c>
      <c r="F160" s="321" t="s">
        <v>1</v>
      </c>
      <c r="G160" s="321" t="s">
        <v>497</v>
      </c>
      <c r="H160" s="340"/>
    </row>
    <row r="161" spans="2:8" ht="15" customHeight="1">
      <c r="B161" s="322" t="s">
        <v>630</v>
      </c>
      <c r="C161" s="322"/>
      <c r="D161" s="312"/>
      <c r="E161" s="323">
        <v>7000</v>
      </c>
      <c r="F161" s="323">
        <v>1</v>
      </c>
      <c r="G161" s="323">
        <v>7000</v>
      </c>
      <c r="H161" s="340" t="s">
        <v>49</v>
      </c>
    </row>
    <row r="162" spans="2:8" ht="15" customHeight="1">
      <c r="B162" s="322" t="s">
        <v>631</v>
      </c>
      <c r="C162" s="322"/>
      <c r="D162" s="312"/>
      <c r="E162" s="342" t="s">
        <v>632</v>
      </c>
      <c r="F162" s="323"/>
      <c r="G162" s="323">
        <v>0</v>
      </c>
      <c r="H162" s="340" t="s">
        <v>49</v>
      </c>
    </row>
    <row r="163" spans="2:8" ht="15" customHeight="1">
      <c r="B163" s="322" t="s">
        <v>633</v>
      </c>
      <c r="C163" s="322"/>
      <c r="D163" s="312"/>
      <c r="E163" s="342" t="s">
        <v>632</v>
      </c>
      <c r="F163" s="323"/>
      <c r="G163" s="323">
        <v>0</v>
      </c>
      <c r="H163" s="340" t="s">
        <v>49</v>
      </c>
    </row>
    <row r="164" spans="2:8" ht="15" customHeight="1">
      <c r="B164" s="322" t="s">
        <v>634</v>
      </c>
      <c r="C164" s="322"/>
      <c r="D164" s="312"/>
      <c r="E164" s="342" t="s">
        <v>632</v>
      </c>
      <c r="F164" s="323"/>
      <c r="G164" s="323">
        <v>0</v>
      </c>
      <c r="H164" s="340" t="s">
        <v>49</v>
      </c>
    </row>
    <row r="165" spans="2:9" s="335" customFormat="1" ht="15" customHeight="1">
      <c r="B165" s="592" t="s">
        <v>644</v>
      </c>
      <c r="C165" s="592"/>
      <c r="D165" s="592"/>
      <c r="E165" s="592"/>
      <c r="F165" s="336">
        <v>4</v>
      </c>
      <c r="G165" s="336" t="s">
        <v>645</v>
      </c>
      <c r="H165" s="340"/>
      <c r="I165" s="343">
        <v>43581</v>
      </c>
    </row>
    <row r="166" spans="2:11" ht="15" customHeight="1">
      <c r="B166" s="582" t="s">
        <v>646</v>
      </c>
      <c r="C166" s="582"/>
      <c r="D166" s="582"/>
      <c r="E166" s="582"/>
      <c r="F166" s="582"/>
      <c r="G166" s="339">
        <f>SUM(G161:G164)</f>
        <v>7000</v>
      </c>
      <c r="H166" s="340" t="s">
        <v>49</v>
      </c>
      <c r="I166" s="3" t="s">
        <v>647</v>
      </c>
      <c r="K166" s="3" t="s">
        <v>648</v>
      </c>
    </row>
    <row r="167" spans="2:12" ht="25.5" customHeight="1">
      <c r="B167" s="594" t="s">
        <v>649</v>
      </c>
      <c r="C167" s="594"/>
      <c r="D167" s="594"/>
      <c r="E167" s="594"/>
      <c r="F167" s="594"/>
      <c r="G167" s="344">
        <f>G166+G156+G159</f>
        <v>15820</v>
      </c>
      <c r="H167" s="340" t="s">
        <v>49</v>
      </c>
      <c r="I167" s="344">
        <v>12000</v>
      </c>
      <c r="J167" s="340" t="s">
        <v>49</v>
      </c>
      <c r="K167" s="344">
        <f>G167-I167</f>
        <v>3820</v>
      </c>
      <c r="L167" s="1" t="s">
        <v>49</v>
      </c>
    </row>
    <row r="168" spans="2:8" s="340" customFormat="1" ht="54" customHeight="1">
      <c r="B168" s="329" t="s">
        <v>650</v>
      </c>
      <c r="C168" s="329"/>
      <c r="D168" s="345"/>
      <c r="E168" s="330">
        <v>95</v>
      </c>
      <c r="F168" s="330">
        <f>F84+F157</f>
        <v>88</v>
      </c>
      <c r="G168" s="346">
        <f>E168*F168</f>
        <v>8360</v>
      </c>
      <c r="H168" s="340" t="s">
        <v>651</v>
      </c>
    </row>
    <row r="169" spans="2:8" s="347" customFormat="1" ht="57" customHeight="1">
      <c r="B169" s="595" t="s">
        <v>652</v>
      </c>
      <c r="C169" s="595"/>
      <c r="D169" s="348"/>
      <c r="E169" s="349" t="s">
        <v>653</v>
      </c>
      <c r="F169" s="323"/>
      <c r="G169" s="323"/>
      <c r="H169" s="340" t="s">
        <v>49</v>
      </c>
    </row>
    <row r="170" spans="2:8" s="340" customFormat="1" ht="63.75" customHeight="1">
      <c r="B170" s="329" t="s">
        <v>635</v>
      </c>
      <c r="C170" s="329"/>
      <c r="D170" s="345"/>
      <c r="E170" s="349" t="s">
        <v>653</v>
      </c>
      <c r="F170" s="330"/>
      <c r="G170" s="330"/>
      <c r="H170" s="340" t="s">
        <v>49</v>
      </c>
    </row>
    <row r="171" spans="2:8" ht="25.5" customHeight="1">
      <c r="B171" s="594" t="s">
        <v>636</v>
      </c>
      <c r="C171" s="594"/>
      <c r="D171" s="594"/>
      <c r="E171" s="594"/>
      <c r="F171" s="594" t="s">
        <v>581</v>
      </c>
      <c r="G171" s="344">
        <f>G167+G168</f>
        <v>24180</v>
      </c>
      <c r="H171" s="340" t="s">
        <v>49</v>
      </c>
    </row>
  </sheetData>
  <sheetProtection/>
  <mergeCells count="11">
    <mergeCell ref="B165:E165"/>
    <mergeCell ref="B166:F166"/>
    <mergeCell ref="B167:F167"/>
    <mergeCell ref="B169:C169"/>
    <mergeCell ref="B171:F171"/>
    <mergeCell ref="B159:F159"/>
    <mergeCell ref="B154:E154"/>
    <mergeCell ref="B155:F155"/>
    <mergeCell ref="B156:F156"/>
    <mergeCell ref="B157:E157"/>
    <mergeCell ref="B158:F15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9"/>
  <sheetViews>
    <sheetView zoomScale="70" zoomScaleNormal="70" zoomScalePageLayoutView="0" workbookViewId="0" topLeftCell="A221">
      <selection activeCell="A221" sqref="A1:IV65536"/>
    </sheetView>
  </sheetViews>
  <sheetFormatPr defaultColWidth="9.140625" defaultRowHeight="15"/>
  <cols>
    <col min="1" max="1" width="0.9921875" style="248" customWidth="1"/>
    <col min="2" max="2" width="3.57421875" style="427" customWidth="1"/>
    <col min="3" max="3" width="0.5625" style="248" customWidth="1"/>
    <col min="4" max="4" width="30.57421875" style="367" customWidth="1"/>
    <col min="5" max="5" width="43.7109375" style="439" customWidth="1"/>
    <col min="6" max="6" width="8.57421875" style="439" hidden="1" customWidth="1"/>
    <col min="7" max="7" width="15.28125" style="248" customWidth="1"/>
    <col min="8" max="8" width="14.00390625" style="248" hidden="1" customWidth="1"/>
    <col min="9" max="9" width="14.7109375" style="248" customWidth="1"/>
    <col min="10" max="10" width="14.00390625" style="248" customWidth="1"/>
    <col min="11" max="11" width="7.00390625" style="248" hidden="1" customWidth="1"/>
    <col min="12" max="12" width="1.7109375" style="248" customWidth="1"/>
    <col min="13" max="13" width="9.57421875" style="359" hidden="1" customWidth="1"/>
    <col min="14" max="14" width="8.140625" style="360" hidden="1" customWidth="1"/>
    <col min="15" max="16" width="9.57421875" style="248" hidden="1" customWidth="1"/>
    <col min="17" max="17" width="12.421875" style="248" hidden="1" customWidth="1"/>
    <col min="18" max="23" width="8.8515625" style="248" hidden="1" customWidth="1"/>
    <col min="24" max="24" width="18.00390625" style="248" customWidth="1"/>
    <col min="25" max="25" width="0.85546875" style="248" customWidth="1"/>
    <col min="26" max="26" width="3.28125" style="248" customWidth="1"/>
    <col min="27" max="34" width="3.7109375" style="248" customWidth="1"/>
    <col min="35" max="54" width="4.28125" style="248" customWidth="1"/>
    <col min="55" max="253" width="8.8515625" style="248" customWidth="1"/>
    <col min="254" max="254" width="0.9921875" style="248" customWidth="1"/>
    <col min="255" max="255" width="3.57421875" style="248" customWidth="1"/>
    <col min="256" max="16384" width="0.5625" style="248" customWidth="1"/>
  </cols>
  <sheetData>
    <row r="1" spans="1:21" ht="4.5" customHeight="1" thickBot="1">
      <c r="A1" s="363"/>
      <c r="B1" s="353"/>
      <c r="C1" s="363"/>
      <c r="D1" s="334"/>
      <c r="E1" s="354" t="s">
        <v>402</v>
      </c>
      <c r="F1" s="354"/>
      <c r="G1" s="355"/>
      <c r="H1" s="355"/>
      <c r="I1" s="356"/>
      <c r="J1" s="357"/>
      <c r="K1" s="474"/>
      <c r="L1" s="363"/>
      <c r="M1" s="358"/>
      <c r="N1" s="358"/>
      <c r="O1" s="254"/>
      <c r="P1" s="254"/>
      <c r="Q1" s="254"/>
      <c r="R1" s="254"/>
      <c r="S1" s="254"/>
      <c r="T1" s="254"/>
      <c r="U1" s="258">
        <v>1</v>
      </c>
    </row>
    <row r="2" spans="1:21" ht="21" customHeight="1">
      <c r="A2" s="363"/>
      <c r="B2" s="353"/>
      <c r="C2" s="363"/>
      <c r="D2" s="598" t="s">
        <v>844</v>
      </c>
      <c r="E2" s="598"/>
      <c r="F2" s="598"/>
      <c r="G2" s="598"/>
      <c r="H2" s="598"/>
      <c r="I2" s="598"/>
      <c r="J2" s="599"/>
      <c r="K2" s="475"/>
      <c r="L2" s="363"/>
      <c r="U2" s="258"/>
    </row>
    <row r="3" spans="1:21" ht="39" customHeight="1">
      <c r="A3" s="363"/>
      <c r="B3" s="353"/>
      <c r="C3" s="363"/>
      <c r="D3" s="600" t="s">
        <v>811</v>
      </c>
      <c r="E3" s="600"/>
      <c r="F3" s="600"/>
      <c r="G3" s="600"/>
      <c r="H3" s="600"/>
      <c r="I3" s="600" t="s">
        <v>658</v>
      </c>
      <c r="J3" s="600" t="s">
        <v>259</v>
      </c>
      <c r="K3" s="475"/>
      <c r="L3" s="363"/>
      <c r="U3" s="258">
        <v>1</v>
      </c>
    </row>
    <row r="4" spans="1:21" ht="3.75" customHeight="1">
      <c r="A4" s="370"/>
      <c r="B4" s="353"/>
      <c r="C4" s="370"/>
      <c r="D4" s="371"/>
      <c r="E4" s="372"/>
      <c r="F4" s="372"/>
      <c r="G4" s="370"/>
      <c r="H4" s="370"/>
      <c r="I4" s="371"/>
      <c r="J4" s="373"/>
      <c r="K4" s="373"/>
      <c r="L4" s="370"/>
      <c r="U4" s="258">
        <v>1</v>
      </c>
    </row>
    <row r="5" spans="1:21" ht="4.5" customHeight="1">
      <c r="A5" s="363"/>
      <c r="B5" s="353"/>
      <c r="C5" s="363"/>
      <c r="D5" s="332"/>
      <c r="E5" s="354" t="s">
        <v>402</v>
      </c>
      <c r="F5" s="354"/>
      <c r="G5" s="355"/>
      <c r="H5" s="355"/>
      <c r="I5" s="356"/>
      <c r="J5" s="357"/>
      <c r="K5" s="474"/>
      <c r="L5" s="363"/>
      <c r="M5" s="358"/>
      <c r="N5" s="358"/>
      <c r="O5" s="254"/>
      <c r="P5" s="254"/>
      <c r="Q5" s="254"/>
      <c r="R5" s="254"/>
      <c r="S5" s="254"/>
      <c r="T5" s="254"/>
      <c r="U5" s="258">
        <v>1</v>
      </c>
    </row>
    <row r="6" spans="1:21" ht="21" customHeight="1" hidden="1">
      <c r="A6" s="363"/>
      <c r="B6" s="353"/>
      <c r="C6" s="363"/>
      <c r="D6" s="598" t="s">
        <v>22</v>
      </c>
      <c r="E6" s="598"/>
      <c r="F6" s="598"/>
      <c r="G6" s="598"/>
      <c r="H6" s="598"/>
      <c r="I6" s="598"/>
      <c r="J6" s="599"/>
      <c r="K6" s="475"/>
      <c r="L6" s="363"/>
      <c r="U6" s="258"/>
    </row>
    <row r="7" spans="1:21" ht="39" customHeight="1">
      <c r="A7" s="363"/>
      <c r="B7" s="353"/>
      <c r="C7" s="363"/>
      <c r="D7" s="657" t="s">
        <v>787</v>
      </c>
      <c r="E7" s="657"/>
      <c r="F7" s="491"/>
      <c r="G7" s="361"/>
      <c r="H7" s="361"/>
      <c r="I7" s="361" t="s">
        <v>658</v>
      </c>
      <c r="J7" s="361" t="s">
        <v>259</v>
      </c>
      <c r="K7" s="423"/>
      <c r="L7" s="363"/>
      <c r="U7" s="258">
        <v>1</v>
      </c>
    </row>
    <row r="8" spans="1:21" ht="3.75" customHeight="1">
      <c r="A8" s="370"/>
      <c r="B8" s="353"/>
      <c r="C8" s="370"/>
      <c r="D8" s="371"/>
      <c r="E8" s="372"/>
      <c r="F8" s="372"/>
      <c r="G8" s="370"/>
      <c r="H8" s="370"/>
      <c r="I8" s="371"/>
      <c r="J8" s="373"/>
      <c r="K8" s="373"/>
      <c r="L8" s="370"/>
      <c r="U8" s="258">
        <v>1</v>
      </c>
    </row>
    <row r="9" spans="1:21" ht="15" customHeight="1">
      <c r="A9" s="363"/>
      <c r="B9" s="353"/>
      <c r="C9" s="363"/>
      <c r="D9" s="658" t="s">
        <v>785</v>
      </c>
      <c r="E9" s="658"/>
      <c r="F9" s="658"/>
      <c r="G9" s="658"/>
      <c r="H9" s="446"/>
      <c r="I9" s="387">
        <v>5000</v>
      </c>
      <c r="J9" s="362">
        <v>0</v>
      </c>
      <c r="K9" s="476"/>
      <c r="L9" s="363"/>
      <c r="U9" s="258"/>
    </row>
    <row r="10" spans="1:21" ht="15" customHeight="1">
      <c r="A10" s="363"/>
      <c r="B10" s="353"/>
      <c r="C10" s="363"/>
      <c r="D10" s="658" t="s">
        <v>791</v>
      </c>
      <c r="E10" s="658"/>
      <c r="F10" s="658"/>
      <c r="G10" s="658"/>
      <c r="H10" s="446"/>
      <c r="I10" s="387">
        <v>10000</v>
      </c>
      <c r="J10" s="362">
        <v>0</v>
      </c>
      <c r="K10" s="476"/>
      <c r="L10" s="363"/>
      <c r="U10" s="258"/>
    </row>
    <row r="11" spans="1:21" ht="15" customHeight="1">
      <c r="A11" s="363"/>
      <c r="B11" s="353"/>
      <c r="C11" s="363"/>
      <c r="D11" s="658" t="s">
        <v>792</v>
      </c>
      <c r="E11" s="658"/>
      <c r="F11" s="658"/>
      <c r="G11" s="658"/>
      <c r="H11" s="446"/>
      <c r="I11" s="387">
        <v>10000</v>
      </c>
      <c r="J11" s="362">
        <v>0</v>
      </c>
      <c r="K11" s="476"/>
      <c r="L11" s="363"/>
      <c r="U11" s="258">
        <v>1</v>
      </c>
    </row>
    <row r="12" spans="1:21" ht="15" customHeight="1">
      <c r="A12" s="363"/>
      <c r="B12" s="353"/>
      <c r="C12" s="363"/>
      <c r="D12" s="658" t="s">
        <v>786</v>
      </c>
      <c r="E12" s="658"/>
      <c r="F12" s="658"/>
      <c r="G12" s="658"/>
      <c r="H12" s="446"/>
      <c r="I12" s="387">
        <v>15000</v>
      </c>
      <c r="J12" s="362">
        <v>0</v>
      </c>
      <c r="K12" s="476"/>
      <c r="L12" s="363"/>
      <c r="U12" s="258"/>
    </row>
    <row r="13" spans="1:21" ht="15" customHeight="1">
      <c r="A13" s="363"/>
      <c r="B13" s="353"/>
      <c r="C13" s="363"/>
      <c r="D13" s="658" t="s">
        <v>788</v>
      </c>
      <c r="E13" s="658"/>
      <c r="F13" s="658"/>
      <c r="G13" s="658"/>
      <c r="H13" s="446"/>
      <c r="I13" s="387">
        <v>12000</v>
      </c>
      <c r="J13" s="362">
        <v>0</v>
      </c>
      <c r="K13" s="476"/>
      <c r="L13" s="363"/>
      <c r="U13" s="258"/>
    </row>
    <row r="14" spans="1:21" ht="15" customHeight="1">
      <c r="A14" s="363"/>
      <c r="B14" s="353"/>
      <c r="C14" s="363"/>
      <c r="D14" s="658" t="s">
        <v>810</v>
      </c>
      <c r="E14" s="658"/>
      <c r="F14" s="658"/>
      <c r="G14" s="658"/>
      <c r="H14" s="446"/>
      <c r="I14" s="387">
        <v>10000</v>
      </c>
      <c r="J14" s="362">
        <v>0</v>
      </c>
      <c r="K14" s="476"/>
      <c r="L14" s="363"/>
      <c r="U14" s="258"/>
    </row>
    <row r="15" spans="1:21" ht="15" customHeight="1">
      <c r="A15" s="363"/>
      <c r="B15" s="353"/>
      <c r="C15" s="363"/>
      <c r="D15" s="658" t="s">
        <v>789</v>
      </c>
      <c r="E15" s="658"/>
      <c r="F15" s="658"/>
      <c r="G15" s="658"/>
      <c r="H15" s="446"/>
      <c r="I15" s="387">
        <v>10000</v>
      </c>
      <c r="J15" s="362">
        <v>0</v>
      </c>
      <c r="K15" s="476"/>
      <c r="L15" s="363"/>
      <c r="U15" s="258"/>
    </row>
    <row r="16" spans="1:21" ht="15" customHeight="1">
      <c r="A16" s="363"/>
      <c r="B16" s="353"/>
      <c r="C16" s="363"/>
      <c r="D16" s="658" t="s">
        <v>790</v>
      </c>
      <c r="E16" s="658"/>
      <c r="F16" s="658"/>
      <c r="G16" s="658"/>
      <c r="H16" s="446"/>
      <c r="I16" s="387">
        <v>5000</v>
      </c>
      <c r="J16" s="362">
        <v>0</v>
      </c>
      <c r="K16" s="476"/>
      <c r="L16" s="363"/>
      <c r="U16" s="258">
        <v>1</v>
      </c>
    </row>
    <row r="17" spans="1:25" ht="3.75" customHeight="1">
      <c r="A17" s="370"/>
      <c r="B17" s="353"/>
      <c r="C17" s="370"/>
      <c r="D17" s="371"/>
      <c r="E17" s="372"/>
      <c r="F17" s="372"/>
      <c r="G17" s="370"/>
      <c r="H17" s="370"/>
      <c r="I17" s="371"/>
      <c r="J17" s="373"/>
      <c r="K17" s="373"/>
      <c r="L17" s="370"/>
      <c r="U17" s="258">
        <v>1</v>
      </c>
      <c r="X17" s="373"/>
      <c r="Y17" s="370"/>
    </row>
    <row r="18" spans="1:25" ht="16.5" customHeight="1">
      <c r="A18" s="363"/>
      <c r="B18" s="353"/>
      <c r="C18" s="363"/>
      <c r="D18" s="608" t="s">
        <v>297</v>
      </c>
      <c r="E18" s="609"/>
      <c r="F18" s="609"/>
      <c r="G18" s="609"/>
      <c r="H18" s="609"/>
      <c r="I18" s="610"/>
      <c r="J18" s="251">
        <f>J9+J12+J13+J15+J16+J10+J11</f>
        <v>0</v>
      </c>
      <c r="K18" s="352"/>
      <c r="L18" s="363"/>
      <c r="U18" s="258">
        <v>1</v>
      </c>
      <c r="X18" s="251">
        <v>0</v>
      </c>
      <c r="Y18" s="363"/>
    </row>
    <row r="19" spans="1:25" ht="3.75" customHeight="1">
      <c r="A19" s="370"/>
      <c r="B19" s="353"/>
      <c r="C19" s="370"/>
      <c r="D19" s="371"/>
      <c r="E19" s="372"/>
      <c r="F19" s="372"/>
      <c r="G19" s="370"/>
      <c r="H19" s="370"/>
      <c r="I19" s="371"/>
      <c r="J19" s="373"/>
      <c r="K19" s="373"/>
      <c r="L19" s="370"/>
      <c r="U19" s="258">
        <v>1</v>
      </c>
      <c r="X19" s="356"/>
      <c r="Y19" s="363"/>
    </row>
    <row r="20" spans="1:25" ht="30" customHeight="1">
      <c r="A20" s="363"/>
      <c r="B20" s="353"/>
      <c r="C20" s="363"/>
      <c r="D20" s="657" t="s">
        <v>793</v>
      </c>
      <c r="E20" s="657"/>
      <c r="F20" s="657"/>
      <c r="G20" s="657"/>
      <c r="H20" s="445"/>
      <c r="I20" s="361" t="s">
        <v>658</v>
      </c>
      <c r="J20" s="361" t="s">
        <v>259</v>
      </c>
      <c r="K20" s="423"/>
      <c r="L20" s="363"/>
      <c r="U20" s="258">
        <v>1</v>
      </c>
      <c r="Y20"/>
    </row>
    <row r="21" spans="1:21" ht="3.75" customHeight="1">
      <c r="A21" s="370"/>
      <c r="B21" s="353"/>
      <c r="C21" s="370"/>
      <c r="D21" s="371"/>
      <c r="E21" s="372"/>
      <c r="F21" s="372"/>
      <c r="G21" s="370"/>
      <c r="H21" s="370"/>
      <c r="I21" s="371"/>
      <c r="J21" s="373"/>
      <c r="K21" s="373"/>
      <c r="L21" s="370"/>
      <c r="U21" s="258">
        <v>1</v>
      </c>
    </row>
    <row r="22" spans="1:21" ht="15" customHeight="1">
      <c r="A22" s="363"/>
      <c r="B22" s="353"/>
      <c r="C22" s="363"/>
      <c r="D22" s="658" t="s">
        <v>782</v>
      </c>
      <c r="E22" s="658"/>
      <c r="F22" s="658"/>
      <c r="G22" s="658"/>
      <c r="H22" s="446"/>
      <c r="I22" s="387">
        <v>15000</v>
      </c>
      <c r="J22" s="362">
        <v>0</v>
      </c>
      <c r="K22" s="476"/>
      <c r="L22" s="363"/>
      <c r="U22" s="258">
        <v>1</v>
      </c>
    </row>
    <row r="23" spans="1:21" ht="15" customHeight="1">
      <c r="A23" s="363"/>
      <c r="B23" s="353"/>
      <c r="C23" s="363"/>
      <c r="D23" s="658" t="s">
        <v>780</v>
      </c>
      <c r="E23" s="658"/>
      <c r="F23" s="658"/>
      <c r="G23" s="658"/>
      <c r="H23" s="446"/>
      <c r="I23" s="387">
        <v>10000</v>
      </c>
      <c r="J23" s="362">
        <v>0</v>
      </c>
      <c r="K23" s="476"/>
      <c r="L23" s="363"/>
      <c r="U23" s="258">
        <v>1</v>
      </c>
    </row>
    <row r="24" spans="1:21" ht="15" customHeight="1">
      <c r="A24" s="363"/>
      <c r="B24" s="353"/>
      <c r="C24" s="363"/>
      <c r="D24" s="658" t="s">
        <v>781</v>
      </c>
      <c r="E24" s="658"/>
      <c r="F24" s="658"/>
      <c r="G24" s="658"/>
      <c r="H24" s="446"/>
      <c r="I24" s="387">
        <v>15000</v>
      </c>
      <c r="J24" s="362">
        <v>0</v>
      </c>
      <c r="K24" s="476"/>
      <c r="L24" s="363"/>
      <c r="U24" s="258">
        <v>1</v>
      </c>
    </row>
    <row r="25" spans="1:21" ht="15" customHeight="1">
      <c r="A25" s="363"/>
      <c r="B25" s="353"/>
      <c r="C25" s="363"/>
      <c r="D25" s="658" t="s">
        <v>783</v>
      </c>
      <c r="E25" s="658"/>
      <c r="F25" s="658"/>
      <c r="G25" s="658"/>
      <c r="H25" s="446"/>
      <c r="I25" s="675">
        <v>18000</v>
      </c>
      <c r="J25" s="673">
        <v>0</v>
      </c>
      <c r="K25" s="476"/>
      <c r="L25" s="363"/>
      <c r="U25" s="258">
        <v>1</v>
      </c>
    </row>
    <row r="26" spans="1:21" ht="15" customHeight="1">
      <c r="A26" s="363"/>
      <c r="B26" s="353"/>
      <c r="C26" s="363"/>
      <c r="D26" s="658" t="s">
        <v>784</v>
      </c>
      <c r="E26" s="658"/>
      <c r="F26" s="658"/>
      <c r="G26" s="658"/>
      <c r="H26" s="446"/>
      <c r="I26" s="676"/>
      <c r="J26" s="674"/>
      <c r="K26" s="476"/>
      <c r="L26" s="363"/>
      <c r="U26" s="258">
        <v>1</v>
      </c>
    </row>
    <row r="27" spans="1:25" ht="3.75" customHeight="1">
      <c r="A27" s="370"/>
      <c r="B27" s="353"/>
      <c r="C27" s="370"/>
      <c r="D27" s="371"/>
      <c r="E27" s="372"/>
      <c r="F27" s="372"/>
      <c r="G27" s="370"/>
      <c r="H27" s="370"/>
      <c r="I27" s="371"/>
      <c r="J27" s="373"/>
      <c r="K27" s="373"/>
      <c r="L27" s="370"/>
      <c r="U27" s="258">
        <v>1</v>
      </c>
      <c r="X27" s="373"/>
      <c r="Y27" s="370"/>
    </row>
    <row r="28" spans="1:25" ht="16.5" customHeight="1">
      <c r="A28" s="363"/>
      <c r="B28" s="353"/>
      <c r="C28" s="363"/>
      <c r="D28" s="608" t="s">
        <v>297</v>
      </c>
      <c r="E28" s="609"/>
      <c r="F28" s="609"/>
      <c r="G28" s="609"/>
      <c r="H28" s="609"/>
      <c r="I28" s="610"/>
      <c r="J28" s="251">
        <f>J22+J23+J25</f>
        <v>0</v>
      </c>
      <c r="K28" s="352"/>
      <c r="L28" s="363"/>
      <c r="U28" s="258">
        <v>1</v>
      </c>
      <c r="X28" s="251">
        <v>0</v>
      </c>
      <c r="Y28" s="363"/>
    </row>
    <row r="29" spans="1:25" ht="3.75" customHeight="1">
      <c r="A29" s="370"/>
      <c r="B29" s="353"/>
      <c r="C29" s="370"/>
      <c r="D29" s="371"/>
      <c r="E29" s="372"/>
      <c r="F29" s="372"/>
      <c r="G29" s="370"/>
      <c r="H29" s="370"/>
      <c r="I29" s="371"/>
      <c r="J29" s="373"/>
      <c r="K29" s="373"/>
      <c r="L29" s="370"/>
      <c r="U29" s="258">
        <v>1</v>
      </c>
      <c r="X29" s="356"/>
      <c r="Y29" s="363"/>
    </row>
    <row r="30" spans="1:21" ht="30" customHeight="1">
      <c r="A30" s="363"/>
      <c r="B30" s="353"/>
      <c r="C30" s="363"/>
      <c r="D30" s="657" t="s">
        <v>779</v>
      </c>
      <c r="E30" s="657"/>
      <c r="F30" s="657"/>
      <c r="G30" s="657"/>
      <c r="H30" s="445"/>
      <c r="I30" s="361" t="s">
        <v>799</v>
      </c>
      <c r="J30" s="361" t="s">
        <v>259</v>
      </c>
      <c r="K30" s="423"/>
      <c r="L30" s="363"/>
      <c r="U30" s="258">
        <v>1</v>
      </c>
    </row>
    <row r="31" spans="1:21" ht="3.75" customHeight="1">
      <c r="A31" s="370"/>
      <c r="B31" s="353"/>
      <c r="C31" s="370"/>
      <c r="D31" s="371"/>
      <c r="E31" s="372"/>
      <c r="F31" s="372"/>
      <c r="G31" s="370"/>
      <c r="H31" s="370"/>
      <c r="I31" s="371"/>
      <c r="J31" s="373"/>
      <c r="K31" s="373"/>
      <c r="L31" s="370"/>
      <c r="U31" s="258">
        <v>1</v>
      </c>
    </row>
    <row r="32" spans="1:21" ht="15" customHeight="1">
      <c r="A32" s="363"/>
      <c r="B32" s="353"/>
      <c r="C32" s="363"/>
      <c r="D32" s="658" t="s">
        <v>660</v>
      </c>
      <c r="E32" s="658"/>
      <c r="F32" s="658"/>
      <c r="G32" s="658"/>
      <c r="H32" s="446"/>
      <c r="I32" s="387">
        <v>5000</v>
      </c>
      <c r="J32" s="362">
        <v>0</v>
      </c>
      <c r="K32" s="476"/>
      <c r="L32" s="363"/>
      <c r="U32" s="258">
        <v>1</v>
      </c>
    </row>
    <row r="33" spans="1:21" ht="15" customHeight="1">
      <c r="A33" s="363"/>
      <c r="B33" s="353"/>
      <c r="C33" s="363"/>
      <c r="D33" s="658" t="s">
        <v>661</v>
      </c>
      <c r="E33" s="658"/>
      <c r="F33" s="658"/>
      <c r="G33" s="658"/>
      <c r="H33" s="446"/>
      <c r="I33" s="387">
        <v>5000</v>
      </c>
      <c r="J33" s="362">
        <v>0</v>
      </c>
      <c r="K33" s="476"/>
      <c r="L33" s="363"/>
      <c r="U33" s="258">
        <v>1</v>
      </c>
    </row>
    <row r="34" spans="1:21" ht="15" customHeight="1">
      <c r="A34" s="363"/>
      <c r="B34" s="353"/>
      <c r="C34" s="363"/>
      <c r="D34" s="658" t="s">
        <v>769</v>
      </c>
      <c r="E34" s="658"/>
      <c r="F34" s="658"/>
      <c r="G34" s="658"/>
      <c r="H34" s="446"/>
      <c r="I34" s="387">
        <v>5000</v>
      </c>
      <c r="J34" s="362">
        <v>0</v>
      </c>
      <c r="K34" s="476"/>
      <c r="L34" s="363"/>
      <c r="U34" s="258">
        <v>1</v>
      </c>
    </row>
    <row r="35" spans="1:21" ht="15" customHeight="1">
      <c r="A35" s="363"/>
      <c r="B35" s="353"/>
      <c r="C35" s="363"/>
      <c r="D35" s="658" t="s">
        <v>662</v>
      </c>
      <c r="E35" s="658"/>
      <c r="F35" s="658"/>
      <c r="G35" s="658"/>
      <c r="H35" s="446"/>
      <c r="I35" s="387">
        <v>15000</v>
      </c>
      <c r="J35" s="362">
        <v>0</v>
      </c>
      <c r="K35" s="476"/>
      <c r="L35" s="363"/>
      <c r="U35" s="258">
        <v>1</v>
      </c>
    </row>
    <row r="36" spans="1:21" ht="15" customHeight="1">
      <c r="A36" s="363"/>
      <c r="B36" s="353"/>
      <c r="C36" s="363"/>
      <c r="D36" s="658" t="s">
        <v>663</v>
      </c>
      <c r="E36" s="658"/>
      <c r="F36" s="658"/>
      <c r="G36" s="658"/>
      <c r="H36" s="446"/>
      <c r="I36" s="387">
        <v>15000</v>
      </c>
      <c r="J36" s="362">
        <v>0</v>
      </c>
      <c r="K36" s="476"/>
      <c r="L36" s="363"/>
      <c r="U36" s="258">
        <v>1</v>
      </c>
    </row>
    <row r="37" spans="1:25" ht="3.75" customHeight="1">
      <c r="A37" s="370"/>
      <c r="B37" s="353"/>
      <c r="C37" s="370"/>
      <c r="D37" s="371"/>
      <c r="E37" s="372"/>
      <c r="F37" s="372"/>
      <c r="G37" s="370"/>
      <c r="H37" s="370"/>
      <c r="I37" s="371"/>
      <c r="J37" s="373"/>
      <c r="K37" s="373"/>
      <c r="L37" s="370"/>
      <c r="U37" s="258">
        <v>1</v>
      </c>
      <c r="X37" s="373"/>
      <c r="Y37" s="370"/>
    </row>
    <row r="38" spans="1:25" ht="15.75" customHeight="1">
      <c r="A38" s="363"/>
      <c r="B38" s="353"/>
      <c r="C38" s="363"/>
      <c r="D38" s="608" t="s">
        <v>297</v>
      </c>
      <c r="E38" s="609"/>
      <c r="F38" s="609"/>
      <c r="G38" s="609"/>
      <c r="H38" s="609"/>
      <c r="I38" s="610"/>
      <c r="J38" s="251">
        <f>J32+J33+J34+J35+J36</f>
        <v>0</v>
      </c>
      <c r="K38" s="352"/>
      <c r="L38" s="363"/>
      <c r="U38" s="258">
        <v>1</v>
      </c>
      <c r="X38" s="251">
        <v>0</v>
      </c>
      <c r="Y38" s="363"/>
    </row>
    <row r="39" spans="1:25" ht="3.75" customHeight="1">
      <c r="A39" s="370"/>
      <c r="B39" s="353"/>
      <c r="C39" s="370"/>
      <c r="D39" s="371"/>
      <c r="E39" s="373"/>
      <c r="F39" s="373"/>
      <c r="G39" s="370"/>
      <c r="H39" s="370"/>
      <c r="I39" s="371"/>
      <c r="J39" s="373"/>
      <c r="K39" s="373"/>
      <c r="L39" s="370"/>
      <c r="U39" s="258">
        <v>1</v>
      </c>
      <c r="X39" s="356"/>
      <c r="Y39" s="363"/>
    </row>
    <row r="40" spans="1:21" s="273" customFormat="1" ht="33" customHeight="1" hidden="1">
      <c r="A40" s="364"/>
      <c r="B40" s="353"/>
      <c r="C40" s="364"/>
      <c r="D40" s="620" t="s">
        <v>777</v>
      </c>
      <c r="E40" s="620"/>
      <c r="F40" s="620"/>
      <c r="G40" s="620"/>
      <c r="H40" s="620"/>
      <c r="I40" s="620"/>
      <c r="J40" s="672"/>
      <c r="K40" s="474"/>
      <c r="L40" s="364"/>
      <c r="M40" s="365"/>
      <c r="N40" s="366"/>
      <c r="U40" s="367">
        <v>1</v>
      </c>
    </row>
    <row r="41" spans="1:21" s="273" customFormat="1" ht="38.25" customHeight="1" hidden="1">
      <c r="A41" s="364"/>
      <c r="B41" s="353"/>
      <c r="C41" s="364"/>
      <c r="D41" s="671" t="s">
        <v>664</v>
      </c>
      <c r="E41" s="671"/>
      <c r="F41" s="671"/>
      <c r="G41" s="671"/>
      <c r="H41" s="671"/>
      <c r="I41" s="671"/>
      <c r="J41" s="671"/>
      <c r="K41" s="475"/>
      <c r="L41" s="364"/>
      <c r="M41" s="365"/>
      <c r="N41" s="366"/>
      <c r="U41" s="367"/>
    </row>
    <row r="42" spans="1:21" s="273" customFormat="1" ht="38.25" customHeight="1" hidden="1">
      <c r="A42" s="364"/>
      <c r="B42" s="353"/>
      <c r="C42" s="364"/>
      <c r="D42" s="671" t="s">
        <v>773</v>
      </c>
      <c r="E42" s="671"/>
      <c r="F42" s="671"/>
      <c r="G42" s="671"/>
      <c r="H42" s="671"/>
      <c r="I42" s="671"/>
      <c r="J42" s="671"/>
      <c r="K42" s="475"/>
      <c r="L42" s="364"/>
      <c r="M42" s="365"/>
      <c r="N42" s="366"/>
      <c r="U42" s="367"/>
    </row>
    <row r="43" spans="1:21" s="273" customFormat="1" ht="38.25" customHeight="1" hidden="1">
      <c r="A43" s="364"/>
      <c r="B43" s="353"/>
      <c r="C43" s="364"/>
      <c r="D43" s="671" t="s">
        <v>774</v>
      </c>
      <c r="E43" s="671"/>
      <c r="F43" s="671"/>
      <c r="G43" s="671"/>
      <c r="H43" s="671"/>
      <c r="I43" s="671"/>
      <c r="J43" s="671"/>
      <c r="K43" s="475"/>
      <c r="L43" s="364"/>
      <c r="M43" s="365"/>
      <c r="N43" s="366"/>
      <c r="U43" s="367"/>
    </row>
    <row r="44" spans="1:21" s="273" customFormat="1" ht="38.25" customHeight="1" hidden="1">
      <c r="A44" s="364"/>
      <c r="B44" s="353"/>
      <c r="C44" s="364"/>
      <c r="D44" s="671" t="s">
        <v>775</v>
      </c>
      <c r="E44" s="671"/>
      <c r="F44" s="671"/>
      <c r="G44" s="671"/>
      <c r="H44" s="671"/>
      <c r="I44" s="671"/>
      <c r="J44" s="671"/>
      <c r="K44" s="475"/>
      <c r="L44" s="364"/>
      <c r="M44" s="365"/>
      <c r="N44" s="366"/>
      <c r="U44" s="367"/>
    </row>
    <row r="45" spans="1:21" s="273" customFormat="1" ht="38.25" customHeight="1" hidden="1">
      <c r="A45" s="364"/>
      <c r="B45" s="353"/>
      <c r="C45" s="364"/>
      <c r="D45" s="671" t="s">
        <v>776</v>
      </c>
      <c r="E45" s="671"/>
      <c r="F45" s="671"/>
      <c r="G45" s="671"/>
      <c r="H45" s="671"/>
      <c r="I45" s="671"/>
      <c r="J45" s="671"/>
      <c r="K45" s="475"/>
      <c r="L45" s="364"/>
      <c r="M45" s="365"/>
      <c r="N45" s="366"/>
      <c r="U45" s="367"/>
    </row>
    <row r="46" spans="1:21" ht="3.75" customHeight="1">
      <c r="A46" s="370"/>
      <c r="B46" s="353"/>
      <c r="C46" s="370"/>
      <c r="D46" s="371"/>
      <c r="E46" s="373"/>
      <c r="F46" s="373"/>
      <c r="G46" s="370"/>
      <c r="H46" s="370"/>
      <c r="I46" s="371"/>
      <c r="J46" s="373"/>
      <c r="K46" s="373"/>
      <c r="L46" s="370"/>
      <c r="U46" s="258">
        <v>1</v>
      </c>
    </row>
    <row r="47" spans="1:21" ht="30" customHeight="1">
      <c r="A47" s="363"/>
      <c r="B47" s="353"/>
      <c r="C47" s="363"/>
      <c r="D47" s="657" t="s">
        <v>800</v>
      </c>
      <c r="E47" s="657"/>
      <c r="F47" s="657"/>
      <c r="G47" s="657"/>
      <c r="H47" s="445"/>
      <c r="I47" s="361" t="s">
        <v>799</v>
      </c>
      <c r="J47" s="361" t="s">
        <v>259</v>
      </c>
      <c r="K47" s="423"/>
      <c r="L47" s="363"/>
      <c r="U47" s="258">
        <v>1</v>
      </c>
    </row>
    <row r="48" spans="1:21" ht="16.5" customHeight="1">
      <c r="A48" s="363"/>
      <c r="B48" s="353"/>
      <c r="C48" s="363"/>
      <c r="D48" s="669" t="s">
        <v>665</v>
      </c>
      <c r="E48" s="669"/>
      <c r="F48" s="669"/>
      <c r="G48" s="669"/>
      <c r="H48" s="388"/>
      <c r="I48" s="387">
        <v>12000</v>
      </c>
      <c r="J48" s="369">
        <v>0</v>
      </c>
      <c r="K48" s="477"/>
      <c r="L48" s="363"/>
      <c r="U48" s="258">
        <v>1</v>
      </c>
    </row>
    <row r="49" spans="1:21" ht="16.5" customHeight="1">
      <c r="A49" s="363"/>
      <c r="B49" s="353"/>
      <c r="C49" s="363"/>
      <c r="D49" s="669" t="s">
        <v>666</v>
      </c>
      <c r="E49" s="669"/>
      <c r="F49" s="669"/>
      <c r="G49" s="669"/>
      <c r="H49" s="388"/>
      <c r="I49" s="387">
        <v>12000</v>
      </c>
      <c r="J49" s="369">
        <v>0</v>
      </c>
      <c r="K49" s="477"/>
      <c r="L49" s="363"/>
      <c r="U49" s="258">
        <v>1</v>
      </c>
    </row>
    <row r="50" spans="1:21" ht="16.5" customHeight="1">
      <c r="A50" s="363"/>
      <c r="B50" s="353"/>
      <c r="C50" s="363"/>
      <c r="D50" s="669" t="s">
        <v>770</v>
      </c>
      <c r="E50" s="669"/>
      <c r="F50" s="669"/>
      <c r="G50" s="669"/>
      <c r="H50" s="388"/>
      <c r="I50" s="387">
        <v>10000</v>
      </c>
      <c r="J50" s="369">
        <v>0</v>
      </c>
      <c r="K50" s="477"/>
      <c r="L50" s="363"/>
      <c r="U50" s="258">
        <v>1</v>
      </c>
    </row>
    <row r="51" spans="1:21" ht="16.5" customHeight="1">
      <c r="A51" s="363"/>
      <c r="B51" s="353"/>
      <c r="C51" s="363"/>
      <c r="D51" s="669" t="s">
        <v>771</v>
      </c>
      <c r="E51" s="669"/>
      <c r="F51" s="669"/>
      <c r="G51" s="669"/>
      <c r="H51" s="388"/>
      <c r="I51" s="387">
        <v>5000</v>
      </c>
      <c r="J51" s="369">
        <v>0</v>
      </c>
      <c r="K51" s="477"/>
      <c r="L51" s="363"/>
      <c r="U51" s="258">
        <v>1</v>
      </c>
    </row>
    <row r="52" spans="1:21" ht="16.5" customHeight="1">
      <c r="A52" s="363"/>
      <c r="B52" s="353"/>
      <c r="C52" s="363"/>
      <c r="D52" s="669" t="s">
        <v>667</v>
      </c>
      <c r="E52" s="669"/>
      <c r="F52" s="669"/>
      <c r="G52" s="669"/>
      <c r="H52" s="388"/>
      <c r="I52" s="387">
        <v>5000</v>
      </c>
      <c r="J52" s="369">
        <v>0</v>
      </c>
      <c r="K52" s="477"/>
      <c r="L52" s="363"/>
      <c r="U52" s="258">
        <v>1</v>
      </c>
    </row>
    <row r="53" spans="1:21" ht="3.75" customHeight="1" hidden="1">
      <c r="A53" s="370"/>
      <c r="B53" s="353"/>
      <c r="C53" s="370"/>
      <c r="D53" s="669"/>
      <c r="E53" s="669"/>
      <c r="F53" s="669"/>
      <c r="G53" s="669"/>
      <c r="H53" s="388"/>
      <c r="I53" s="387"/>
      <c r="J53" s="373"/>
      <c r="K53" s="373"/>
      <c r="L53" s="370"/>
      <c r="U53" s="258">
        <v>1</v>
      </c>
    </row>
    <row r="54" spans="1:21" s="273" customFormat="1" ht="21" customHeight="1" hidden="1">
      <c r="A54" s="364"/>
      <c r="B54" s="353"/>
      <c r="C54" s="364"/>
      <c r="D54" s="669" t="s">
        <v>488</v>
      </c>
      <c r="E54" s="669"/>
      <c r="F54" s="669"/>
      <c r="G54" s="669"/>
      <c r="H54" s="388"/>
      <c r="I54" s="387" t="s">
        <v>259</v>
      </c>
      <c r="J54" s="357"/>
      <c r="K54" s="474"/>
      <c r="L54" s="364"/>
      <c r="M54" s="365"/>
      <c r="N54" s="366"/>
      <c r="U54" s="367">
        <v>1</v>
      </c>
    </row>
    <row r="55" spans="1:21" ht="3.75" customHeight="1" hidden="1">
      <c r="A55" s="370"/>
      <c r="B55" s="353"/>
      <c r="C55" s="370"/>
      <c r="D55" s="669"/>
      <c r="E55" s="669"/>
      <c r="F55" s="669"/>
      <c r="G55" s="669"/>
      <c r="H55" s="388"/>
      <c r="I55" s="387"/>
      <c r="J55" s="373"/>
      <c r="K55" s="373"/>
      <c r="L55" s="370"/>
      <c r="U55" s="258">
        <v>1</v>
      </c>
    </row>
    <row r="56" spans="1:21" s="432" customFormat="1" ht="14.25" customHeight="1" hidden="1">
      <c r="A56" s="429"/>
      <c r="B56" s="353"/>
      <c r="C56" s="429"/>
      <c r="D56" s="669" t="s">
        <v>484</v>
      </c>
      <c r="E56" s="669"/>
      <c r="F56" s="669"/>
      <c r="G56" s="669"/>
      <c r="H56" s="388"/>
      <c r="I56" s="387" t="s">
        <v>24</v>
      </c>
      <c r="J56" s="368"/>
      <c r="K56" s="478"/>
      <c r="L56" s="429"/>
      <c r="M56" s="430"/>
      <c r="N56" s="431"/>
      <c r="U56" s="433"/>
    </row>
    <row r="57" spans="1:21" s="432" customFormat="1" ht="14.25" customHeight="1" hidden="1">
      <c r="A57" s="429"/>
      <c r="B57" s="353"/>
      <c r="C57" s="429"/>
      <c r="D57" s="669" t="s">
        <v>656</v>
      </c>
      <c r="E57" s="669"/>
      <c r="F57" s="669"/>
      <c r="G57" s="669"/>
      <c r="H57" s="388"/>
      <c r="I57" s="387" t="s">
        <v>24</v>
      </c>
      <c r="J57" s="368"/>
      <c r="K57" s="478"/>
      <c r="L57" s="429"/>
      <c r="M57" s="430"/>
      <c r="N57" s="431"/>
      <c r="U57" s="433"/>
    </row>
    <row r="58" spans="1:21" s="432" customFormat="1" ht="14.25" customHeight="1" hidden="1">
      <c r="A58" s="429"/>
      <c r="B58" s="353"/>
      <c r="C58" s="429"/>
      <c r="D58" s="669" t="s">
        <v>485</v>
      </c>
      <c r="E58" s="669"/>
      <c r="F58" s="669"/>
      <c r="G58" s="669"/>
      <c r="H58" s="388"/>
      <c r="I58" s="387" t="s">
        <v>24</v>
      </c>
      <c r="J58" s="368"/>
      <c r="K58" s="478"/>
      <c r="L58" s="429"/>
      <c r="M58" s="430"/>
      <c r="N58" s="431"/>
      <c r="U58" s="433"/>
    </row>
    <row r="59" spans="1:21" s="432" customFormat="1" ht="14.25" customHeight="1" hidden="1">
      <c r="A59" s="429"/>
      <c r="B59" s="353"/>
      <c r="C59" s="429"/>
      <c r="D59" s="669" t="s">
        <v>657</v>
      </c>
      <c r="E59" s="669"/>
      <c r="F59" s="669"/>
      <c r="G59" s="669"/>
      <c r="H59" s="388"/>
      <c r="I59" s="387" t="s">
        <v>24</v>
      </c>
      <c r="J59" s="368"/>
      <c r="K59" s="478"/>
      <c r="L59" s="429"/>
      <c r="M59" s="430"/>
      <c r="N59" s="431"/>
      <c r="U59" s="433"/>
    </row>
    <row r="60" spans="1:21" s="432" customFormat="1" ht="14.25" customHeight="1" hidden="1">
      <c r="A60" s="429"/>
      <c r="B60" s="353"/>
      <c r="C60" s="429"/>
      <c r="D60" s="669" t="s">
        <v>486</v>
      </c>
      <c r="E60" s="669"/>
      <c r="F60" s="669"/>
      <c r="G60" s="669"/>
      <c r="H60" s="388"/>
      <c r="I60" s="387" t="s">
        <v>24</v>
      </c>
      <c r="J60" s="368"/>
      <c r="K60" s="478"/>
      <c r="L60" s="429"/>
      <c r="M60" s="430"/>
      <c r="N60" s="431"/>
      <c r="U60" s="433"/>
    </row>
    <row r="61" spans="1:21" s="432" customFormat="1" ht="14.25" customHeight="1" hidden="1">
      <c r="A61" s="429"/>
      <c r="B61" s="353"/>
      <c r="C61" s="429"/>
      <c r="D61" s="669" t="s">
        <v>487</v>
      </c>
      <c r="E61" s="669"/>
      <c r="F61" s="669"/>
      <c r="G61" s="669"/>
      <c r="H61" s="388"/>
      <c r="I61" s="387" t="s">
        <v>24</v>
      </c>
      <c r="J61" s="368"/>
      <c r="K61" s="478"/>
      <c r="L61" s="429"/>
      <c r="M61" s="430"/>
      <c r="N61" s="431"/>
      <c r="U61" s="433"/>
    </row>
    <row r="62" spans="1:21" s="432" customFormat="1" ht="14.25" customHeight="1" hidden="1">
      <c r="A62" s="429"/>
      <c r="B62" s="353"/>
      <c r="C62" s="429"/>
      <c r="D62" s="669" t="s">
        <v>668</v>
      </c>
      <c r="E62" s="669"/>
      <c r="F62" s="669"/>
      <c r="G62" s="669"/>
      <c r="H62" s="388"/>
      <c r="I62" s="387" t="s">
        <v>24</v>
      </c>
      <c r="J62" s="368"/>
      <c r="K62" s="478"/>
      <c r="L62" s="429"/>
      <c r="M62" s="430"/>
      <c r="N62" s="431"/>
      <c r="U62" s="433"/>
    </row>
    <row r="63" spans="1:21" ht="16.5" customHeight="1">
      <c r="A63" s="363"/>
      <c r="B63" s="353"/>
      <c r="C63" s="363"/>
      <c r="D63" s="669" t="s">
        <v>772</v>
      </c>
      <c r="E63" s="669"/>
      <c r="F63" s="669"/>
      <c r="G63" s="669"/>
      <c r="H63" s="388"/>
      <c r="I63" s="387">
        <v>22000</v>
      </c>
      <c r="J63" s="369">
        <v>0</v>
      </c>
      <c r="K63" s="477"/>
      <c r="L63" s="363"/>
      <c r="U63" s="258">
        <v>1</v>
      </c>
    </row>
    <row r="64" spans="1:21" ht="16.5" customHeight="1">
      <c r="A64" s="363"/>
      <c r="B64" s="353"/>
      <c r="C64" s="363"/>
      <c r="D64" s="669" t="s">
        <v>669</v>
      </c>
      <c r="E64" s="669"/>
      <c r="F64" s="669"/>
      <c r="G64" s="669"/>
      <c r="H64" s="388"/>
      <c r="I64" s="387">
        <v>54000</v>
      </c>
      <c r="J64" s="369">
        <v>0</v>
      </c>
      <c r="K64" s="477"/>
      <c r="L64" s="363"/>
      <c r="U64" s="258"/>
    </row>
    <row r="65" spans="1:21" ht="35.25" customHeight="1">
      <c r="A65" s="363"/>
      <c r="B65" s="353"/>
      <c r="C65" s="363"/>
      <c r="D65" s="679" t="s">
        <v>670</v>
      </c>
      <c r="E65" s="680"/>
      <c r="F65" s="680"/>
      <c r="G65" s="680"/>
      <c r="H65" s="443"/>
      <c r="I65" s="387">
        <v>12000</v>
      </c>
      <c r="J65" s="369">
        <v>0</v>
      </c>
      <c r="K65" s="477"/>
      <c r="L65" s="363"/>
      <c r="U65" s="258">
        <v>1</v>
      </c>
    </row>
    <row r="66" spans="1:21" s="432" customFormat="1" ht="14.25" customHeight="1" hidden="1">
      <c r="A66" s="429"/>
      <c r="B66" s="353"/>
      <c r="C66" s="429"/>
      <c r="D66" s="665" t="s">
        <v>671</v>
      </c>
      <c r="E66" s="665"/>
      <c r="F66" s="665"/>
      <c r="G66" s="665"/>
      <c r="H66" s="665"/>
      <c r="I66" s="666"/>
      <c r="J66" s="368" t="s">
        <v>24</v>
      </c>
      <c r="K66" s="478"/>
      <c r="L66" s="429"/>
      <c r="M66" s="430"/>
      <c r="N66" s="431"/>
      <c r="U66" s="433"/>
    </row>
    <row r="67" spans="1:21" s="432" customFormat="1" ht="14.25" customHeight="1" hidden="1">
      <c r="A67" s="429"/>
      <c r="B67" s="353"/>
      <c r="C67" s="429"/>
      <c r="D67" s="665" t="s">
        <v>672</v>
      </c>
      <c r="E67" s="665"/>
      <c r="F67" s="665"/>
      <c r="G67" s="665"/>
      <c r="H67" s="665"/>
      <c r="I67" s="666"/>
      <c r="J67" s="368" t="s">
        <v>24</v>
      </c>
      <c r="K67" s="478"/>
      <c r="L67" s="429"/>
      <c r="M67" s="430"/>
      <c r="N67" s="431"/>
      <c r="U67" s="433"/>
    </row>
    <row r="68" spans="1:21" s="432" customFormat="1" ht="14.25" customHeight="1" hidden="1">
      <c r="A68" s="429"/>
      <c r="B68" s="353"/>
      <c r="C68" s="429"/>
      <c r="D68" s="665" t="s">
        <v>673</v>
      </c>
      <c r="E68" s="665"/>
      <c r="F68" s="665"/>
      <c r="G68" s="665"/>
      <c r="H68" s="665"/>
      <c r="I68" s="666"/>
      <c r="J68" s="368" t="s">
        <v>24</v>
      </c>
      <c r="K68" s="478"/>
      <c r="L68" s="429"/>
      <c r="M68" s="430"/>
      <c r="N68" s="431"/>
      <c r="U68" s="433">
        <v>1</v>
      </c>
    </row>
    <row r="69" spans="1:21" s="432" customFormat="1" ht="14.25" customHeight="1" hidden="1">
      <c r="A69" s="429"/>
      <c r="B69" s="353"/>
      <c r="C69" s="429"/>
      <c r="D69" s="665" t="s">
        <v>674</v>
      </c>
      <c r="E69" s="665"/>
      <c r="F69" s="665"/>
      <c r="G69" s="665"/>
      <c r="H69" s="665"/>
      <c r="I69" s="666"/>
      <c r="J69" s="368" t="s">
        <v>24</v>
      </c>
      <c r="K69" s="478"/>
      <c r="L69" s="429"/>
      <c r="M69" s="430"/>
      <c r="N69" s="431"/>
      <c r="U69" s="433"/>
    </row>
    <row r="70" spans="1:21" ht="3.75" customHeight="1" hidden="1">
      <c r="A70" s="370"/>
      <c r="B70" s="353"/>
      <c r="C70" s="370"/>
      <c r="D70" s="371"/>
      <c r="E70" s="373"/>
      <c r="F70" s="373"/>
      <c r="G70" s="370"/>
      <c r="H70" s="370"/>
      <c r="I70" s="371"/>
      <c r="J70" s="373"/>
      <c r="K70" s="373"/>
      <c r="L70" s="370"/>
      <c r="U70" s="258">
        <v>1</v>
      </c>
    </row>
    <row r="71" spans="1:21" s="273" customFormat="1" ht="24.75" customHeight="1" hidden="1">
      <c r="A71" s="364"/>
      <c r="B71" s="353"/>
      <c r="C71" s="364"/>
      <c r="D71" s="634" t="s">
        <v>477</v>
      </c>
      <c r="E71" s="635"/>
      <c r="F71" s="462"/>
      <c r="G71" s="357"/>
      <c r="H71" s="357"/>
      <c r="I71" s="357"/>
      <c r="J71" s="357" t="s">
        <v>259</v>
      </c>
      <c r="K71" s="474"/>
      <c r="L71" s="364"/>
      <c r="M71" s="365"/>
      <c r="N71" s="366"/>
      <c r="U71" s="367">
        <v>1</v>
      </c>
    </row>
    <row r="72" spans="1:21" ht="3.75" customHeight="1" hidden="1">
      <c r="A72" s="370"/>
      <c r="B72" s="353"/>
      <c r="C72" s="370"/>
      <c r="D72" s="371"/>
      <c r="E72" s="373"/>
      <c r="F72" s="373"/>
      <c r="G72" s="370"/>
      <c r="H72" s="370"/>
      <c r="I72" s="371"/>
      <c r="J72" s="373"/>
      <c r="K72" s="373"/>
      <c r="L72" s="370"/>
      <c r="U72" s="258">
        <v>1</v>
      </c>
    </row>
    <row r="73" spans="1:21" s="385" customFormat="1" ht="14.25" customHeight="1" hidden="1">
      <c r="A73" s="379"/>
      <c r="B73" s="353"/>
      <c r="C73" s="379"/>
      <c r="D73" s="667" t="s">
        <v>478</v>
      </c>
      <c r="E73" s="667"/>
      <c r="F73" s="667"/>
      <c r="G73" s="667"/>
      <c r="H73" s="667"/>
      <c r="I73" s="668"/>
      <c r="J73" s="380" t="s">
        <v>24</v>
      </c>
      <c r="K73" s="479"/>
      <c r="L73" s="379"/>
      <c r="M73" s="377"/>
      <c r="N73" s="378"/>
      <c r="U73" s="384"/>
    </row>
    <row r="74" spans="1:21" s="385" customFormat="1" ht="14.25" customHeight="1" hidden="1">
      <c r="A74" s="379"/>
      <c r="B74" s="353"/>
      <c r="C74" s="379"/>
      <c r="D74" s="667" t="s">
        <v>479</v>
      </c>
      <c r="E74" s="667"/>
      <c r="F74" s="667"/>
      <c r="G74" s="667"/>
      <c r="H74" s="667"/>
      <c r="I74" s="668"/>
      <c r="J74" s="380" t="s">
        <v>24</v>
      </c>
      <c r="K74" s="479"/>
      <c r="L74" s="379"/>
      <c r="M74" s="377"/>
      <c r="N74" s="378"/>
      <c r="U74" s="384"/>
    </row>
    <row r="75" spans="1:21" s="385" customFormat="1" ht="14.25" customHeight="1" hidden="1">
      <c r="A75" s="379"/>
      <c r="B75" s="353"/>
      <c r="C75" s="379"/>
      <c r="D75" s="667" t="s">
        <v>473</v>
      </c>
      <c r="E75" s="667"/>
      <c r="F75" s="667"/>
      <c r="G75" s="667"/>
      <c r="H75" s="667"/>
      <c r="I75" s="668"/>
      <c r="J75" s="380" t="s">
        <v>24</v>
      </c>
      <c r="K75" s="479"/>
      <c r="L75" s="379"/>
      <c r="M75" s="377"/>
      <c r="N75" s="378"/>
      <c r="U75" s="384"/>
    </row>
    <row r="76" spans="1:21" s="385" customFormat="1" ht="14.25" customHeight="1" hidden="1">
      <c r="A76" s="379"/>
      <c r="B76" s="353"/>
      <c r="C76" s="379"/>
      <c r="D76" s="667" t="s">
        <v>474</v>
      </c>
      <c r="E76" s="667"/>
      <c r="F76" s="667"/>
      <c r="G76" s="667"/>
      <c r="H76" s="667"/>
      <c r="I76" s="668"/>
      <c r="J76" s="380" t="s">
        <v>24</v>
      </c>
      <c r="K76" s="479"/>
      <c r="L76" s="379"/>
      <c r="M76" s="377"/>
      <c r="N76" s="378"/>
      <c r="U76" s="384"/>
    </row>
    <row r="77" spans="1:21" s="385" customFormat="1" ht="14.25" customHeight="1" hidden="1">
      <c r="A77" s="379"/>
      <c r="B77" s="353"/>
      <c r="C77" s="379"/>
      <c r="D77" s="667" t="s">
        <v>475</v>
      </c>
      <c r="E77" s="667"/>
      <c r="F77" s="667"/>
      <c r="G77" s="667"/>
      <c r="H77" s="667"/>
      <c r="I77" s="668"/>
      <c r="J77" s="380" t="s">
        <v>24</v>
      </c>
      <c r="K77" s="479"/>
      <c r="L77" s="379"/>
      <c r="M77" s="377"/>
      <c r="N77" s="378"/>
      <c r="U77" s="384"/>
    </row>
    <row r="78" spans="1:21" s="385" customFormat="1" ht="14.25" customHeight="1" hidden="1">
      <c r="A78" s="379"/>
      <c r="B78" s="353"/>
      <c r="C78" s="379"/>
      <c r="D78" s="667" t="s">
        <v>480</v>
      </c>
      <c r="E78" s="667"/>
      <c r="F78" s="667"/>
      <c r="G78" s="667"/>
      <c r="H78" s="667"/>
      <c r="I78" s="668"/>
      <c r="J78" s="380" t="s">
        <v>24</v>
      </c>
      <c r="K78" s="479"/>
      <c r="L78" s="379"/>
      <c r="M78" s="377"/>
      <c r="N78" s="378"/>
      <c r="U78" s="384"/>
    </row>
    <row r="79" spans="1:21" s="385" customFormat="1" ht="14.25" customHeight="1" hidden="1">
      <c r="A79" s="379"/>
      <c r="B79" s="353"/>
      <c r="C79" s="379"/>
      <c r="D79" s="667" t="s">
        <v>481</v>
      </c>
      <c r="E79" s="667"/>
      <c r="F79" s="667"/>
      <c r="G79" s="667"/>
      <c r="H79" s="667"/>
      <c r="I79" s="668"/>
      <c r="J79" s="380" t="s">
        <v>24</v>
      </c>
      <c r="K79" s="479"/>
      <c r="L79" s="379"/>
      <c r="M79" s="377"/>
      <c r="N79" s="378"/>
      <c r="U79" s="384"/>
    </row>
    <row r="80" spans="1:21" s="385" customFormat="1" ht="14.25" customHeight="1" hidden="1">
      <c r="A80" s="379"/>
      <c r="B80" s="353"/>
      <c r="C80" s="379"/>
      <c r="D80" s="667" t="s">
        <v>482</v>
      </c>
      <c r="E80" s="667"/>
      <c r="F80" s="667"/>
      <c r="G80" s="667"/>
      <c r="H80" s="667"/>
      <c r="I80" s="668"/>
      <c r="J80" s="380" t="s">
        <v>24</v>
      </c>
      <c r="K80" s="479"/>
      <c r="L80" s="379"/>
      <c r="M80" s="377"/>
      <c r="N80" s="378"/>
      <c r="U80" s="384"/>
    </row>
    <row r="81" spans="1:21" s="385" customFormat="1" ht="14.25" customHeight="1" hidden="1">
      <c r="A81" s="379"/>
      <c r="B81" s="353"/>
      <c r="C81" s="379"/>
      <c r="D81" s="667" t="s">
        <v>476</v>
      </c>
      <c r="E81" s="667"/>
      <c r="F81" s="667"/>
      <c r="G81" s="667"/>
      <c r="H81" s="667"/>
      <c r="I81" s="668"/>
      <c r="J81" s="380" t="s">
        <v>24</v>
      </c>
      <c r="K81" s="479"/>
      <c r="L81" s="379"/>
      <c r="M81" s="377"/>
      <c r="N81" s="378"/>
      <c r="U81" s="384"/>
    </row>
    <row r="82" spans="1:21" s="385" customFormat="1" ht="14.25" customHeight="1" hidden="1">
      <c r="A82" s="379"/>
      <c r="B82" s="353"/>
      <c r="C82" s="379"/>
      <c r="D82" s="667" t="s">
        <v>483</v>
      </c>
      <c r="E82" s="667"/>
      <c r="F82" s="667"/>
      <c r="G82" s="667"/>
      <c r="H82" s="667"/>
      <c r="I82" s="668"/>
      <c r="J82" s="380" t="s">
        <v>24</v>
      </c>
      <c r="K82" s="479"/>
      <c r="L82" s="379"/>
      <c r="M82" s="377"/>
      <c r="N82" s="378"/>
      <c r="U82" s="384"/>
    </row>
    <row r="83" spans="1:25" ht="3.75" customHeight="1">
      <c r="A83" s="370"/>
      <c r="B83" s="353"/>
      <c r="C83" s="370"/>
      <c r="D83" s="371"/>
      <c r="E83" s="372"/>
      <c r="F83" s="372"/>
      <c r="G83" s="370"/>
      <c r="H83" s="370"/>
      <c r="I83" s="371"/>
      <c r="J83" s="373"/>
      <c r="K83" s="373"/>
      <c r="L83" s="370"/>
      <c r="U83" s="258">
        <v>1</v>
      </c>
      <c r="X83" s="373"/>
      <c r="Y83" s="370"/>
    </row>
    <row r="84" spans="1:25" ht="16.5" customHeight="1">
      <c r="A84" s="363"/>
      <c r="B84" s="353"/>
      <c r="C84" s="363"/>
      <c r="D84" s="608" t="s">
        <v>297</v>
      </c>
      <c r="E84" s="609"/>
      <c r="F84" s="609"/>
      <c r="G84" s="609"/>
      <c r="H84" s="609"/>
      <c r="I84" s="610"/>
      <c r="J84" s="251">
        <f>SUM(J48:J65)</f>
        <v>0</v>
      </c>
      <c r="K84" s="352"/>
      <c r="L84" s="363"/>
      <c r="U84" s="258">
        <v>1</v>
      </c>
      <c r="X84" s="251">
        <v>0</v>
      </c>
      <c r="Y84" s="363"/>
    </row>
    <row r="85" spans="1:25" ht="3.75" customHeight="1">
      <c r="A85" s="370"/>
      <c r="B85" s="353"/>
      <c r="C85" s="370"/>
      <c r="D85" s="371"/>
      <c r="E85" s="372"/>
      <c r="F85" s="372"/>
      <c r="G85" s="370"/>
      <c r="H85" s="370"/>
      <c r="I85" s="371"/>
      <c r="J85" s="373"/>
      <c r="K85" s="373"/>
      <c r="L85" s="370"/>
      <c r="U85" s="258">
        <v>1</v>
      </c>
      <c r="X85" s="356"/>
      <c r="Y85" s="363"/>
    </row>
    <row r="86" spans="1:21" ht="48" customHeight="1">
      <c r="A86" s="363"/>
      <c r="B86" s="353"/>
      <c r="C86" s="363"/>
      <c r="D86" s="634" t="s">
        <v>659</v>
      </c>
      <c r="E86" s="635"/>
      <c r="F86" s="462"/>
      <c r="G86" s="361" t="s">
        <v>419</v>
      </c>
      <c r="H86" s="361"/>
      <c r="I86" s="361" t="s">
        <v>404</v>
      </c>
      <c r="J86" s="361" t="s">
        <v>259</v>
      </c>
      <c r="K86" s="423"/>
      <c r="L86" s="363"/>
      <c r="M86" s="358" t="s">
        <v>395</v>
      </c>
      <c r="N86" s="358" t="s">
        <v>390</v>
      </c>
      <c r="O86" s="254" t="s">
        <v>394</v>
      </c>
      <c r="P86" s="254" t="s">
        <v>393</v>
      </c>
      <c r="Q86" s="254" t="s">
        <v>392</v>
      </c>
      <c r="R86" s="254" t="s">
        <v>212</v>
      </c>
      <c r="S86" s="254" t="s">
        <v>391</v>
      </c>
      <c r="T86" s="254" t="s">
        <v>396</v>
      </c>
      <c r="U86" s="258">
        <v>1</v>
      </c>
    </row>
    <row r="87" spans="1:21" s="385" customFormat="1" ht="3.75" customHeight="1" hidden="1">
      <c r="A87" s="374"/>
      <c r="B87" s="353"/>
      <c r="C87" s="374"/>
      <c r="D87" s="375"/>
      <c r="E87" s="376"/>
      <c r="F87" s="376"/>
      <c r="G87" s="374"/>
      <c r="H87" s="374"/>
      <c r="I87" s="375"/>
      <c r="J87" s="376"/>
      <c r="K87" s="376"/>
      <c r="L87" s="374"/>
      <c r="M87" s="377"/>
      <c r="N87" s="378"/>
      <c r="U87" s="384">
        <v>1</v>
      </c>
    </row>
    <row r="88" spans="1:21" s="385" customFormat="1" ht="43.5" customHeight="1" hidden="1">
      <c r="A88" s="379"/>
      <c r="B88" s="353"/>
      <c r="C88" s="379"/>
      <c r="D88" s="659" t="s">
        <v>675</v>
      </c>
      <c r="E88" s="660" t="s">
        <v>165</v>
      </c>
      <c r="F88" s="467"/>
      <c r="G88" s="380" t="s">
        <v>24</v>
      </c>
      <c r="H88" s="380"/>
      <c r="I88" s="380" t="s">
        <v>24</v>
      </c>
      <c r="J88" s="380" t="s">
        <v>24</v>
      </c>
      <c r="K88" s="479"/>
      <c r="L88" s="379"/>
      <c r="M88" s="381">
        <v>20</v>
      </c>
      <c r="N88" s="381">
        <v>20</v>
      </c>
      <c r="O88" s="382">
        <v>25</v>
      </c>
      <c r="P88" s="382">
        <v>15</v>
      </c>
      <c r="Q88" s="382">
        <v>10</v>
      </c>
      <c r="R88" s="382">
        <v>15</v>
      </c>
      <c r="S88" s="382">
        <v>32</v>
      </c>
      <c r="T88" s="383">
        <f>M88+N88+O88+Q88+R88+S88</f>
        <v>122</v>
      </c>
      <c r="U88" s="384">
        <v>1</v>
      </c>
    </row>
    <row r="89" spans="1:21" s="385" customFormat="1" ht="3.75" customHeight="1" hidden="1">
      <c r="A89" s="374"/>
      <c r="B89" s="353"/>
      <c r="C89" s="374"/>
      <c r="D89" s="375"/>
      <c r="E89" s="376"/>
      <c r="F89" s="376"/>
      <c r="G89" s="374"/>
      <c r="H89" s="374"/>
      <c r="I89" s="375"/>
      <c r="J89" s="376"/>
      <c r="K89" s="376"/>
      <c r="L89" s="374"/>
      <c r="M89" s="377"/>
      <c r="N89" s="378"/>
      <c r="U89" s="384">
        <v>1</v>
      </c>
    </row>
    <row r="90" spans="1:21" s="385" customFormat="1" ht="43.5" customHeight="1" hidden="1">
      <c r="A90" s="379"/>
      <c r="B90" s="353"/>
      <c r="C90" s="379"/>
      <c r="D90" s="659" t="s">
        <v>676</v>
      </c>
      <c r="E90" s="660" t="s">
        <v>165</v>
      </c>
      <c r="F90" s="467"/>
      <c r="G90" s="380" t="s">
        <v>24</v>
      </c>
      <c r="H90" s="380"/>
      <c r="I90" s="380" t="s">
        <v>24</v>
      </c>
      <c r="J90" s="380" t="s">
        <v>24</v>
      </c>
      <c r="K90" s="479"/>
      <c r="L90" s="379"/>
      <c r="M90" s="381">
        <v>20</v>
      </c>
      <c r="N90" s="381">
        <v>20</v>
      </c>
      <c r="O90" s="382">
        <v>25</v>
      </c>
      <c r="P90" s="382">
        <v>15</v>
      </c>
      <c r="Q90" s="382">
        <v>10</v>
      </c>
      <c r="R90" s="382">
        <v>15</v>
      </c>
      <c r="S90" s="382">
        <v>32</v>
      </c>
      <c r="T90" s="383">
        <f>M90+N90+O90+Q90+R90+S90</f>
        <v>122</v>
      </c>
      <c r="U90" s="384">
        <v>1</v>
      </c>
    </row>
    <row r="91" spans="1:21" s="385" customFormat="1" ht="3.75" customHeight="1" hidden="1">
      <c r="A91" s="374"/>
      <c r="B91" s="353"/>
      <c r="C91" s="374"/>
      <c r="D91" s="375"/>
      <c r="E91" s="376"/>
      <c r="F91" s="376"/>
      <c r="G91" s="374"/>
      <c r="H91" s="374"/>
      <c r="I91" s="375"/>
      <c r="J91" s="376"/>
      <c r="K91" s="376"/>
      <c r="L91" s="374"/>
      <c r="M91" s="377"/>
      <c r="N91" s="378"/>
      <c r="U91" s="384">
        <v>1</v>
      </c>
    </row>
    <row r="92" spans="1:21" s="385" customFormat="1" ht="55.5" customHeight="1" hidden="1">
      <c r="A92" s="379"/>
      <c r="B92" s="353"/>
      <c r="C92" s="379"/>
      <c r="D92" s="659" t="s">
        <v>677</v>
      </c>
      <c r="E92" s="660" t="s">
        <v>165</v>
      </c>
      <c r="F92" s="467"/>
      <c r="G92" s="380" t="s">
        <v>24</v>
      </c>
      <c r="H92" s="380"/>
      <c r="I92" s="380" t="s">
        <v>24</v>
      </c>
      <c r="J92" s="380" t="s">
        <v>24</v>
      </c>
      <c r="K92" s="479"/>
      <c r="L92" s="379"/>
      <c r="M92" s="381">
        <v>20</v>
      </c>
      <c r="N92" s="381">
        <v>20</v>
      </c>
      <c r="O92" s="382">
        <v>25</v>
      </c>
      <c r="P92" s="382">
        <v>15</v>
      </c>
      <c r="Q92" s="382">
        <v>10</v>
      </c>
      <c r="R92" s="382">
        <v>15</v>
      </c>
      <c r="S92" s="382">
        <v>32</v>
      </c>
      <c r="T92" s="383">
        <f>M92+N92+O92+Q92+R92+S92</f>
        <v>122</v>
      </c>
      <c r="U92" s="384">
        <v>1</v>
      </c>
    </row>
    <row r="93" spans="1:21" ht="4.5" customHeight="1">
      <c r="A93" s="363"/>
      <c r="B93" s="353"/>
      <c r="C93" s="363"/>
      <c r="D93" s="332"/>
      <c r="E93" s="354" t="s">
        <v>397</v>
      </c>
      <c r="F93" s="354"/>
      <c r="G93" s="356"/>
      <c r="H93" s="356"/>
      <c r="I93" s="356"/>
      <c r="J93" s="357"/>
      <c r="K93" s="474"/>
      <c r="L93" s="363"/>
      <c r="M93" s="358"/>
      <c r="N93" s="358"/>
      <c r="O93" s="254"/>
      <c r="P93" s="254"/>
      <c r="Q93" s="254"/>
      <c r="R93" s="254"/>
      <c r="S93" s="254"/>
      <c r="T93" s="254"/>
      <c r="U93" s="258">
        <v>1</v>
      </c>
    </row>
    <row r="94" spans="1:21" ht="33.75" customHeight="1">
      <c r="A94" s="363"/>
      <c r="B94" s="353"/>
      <c r="C94" s="363"/>
      <c r="D94" s="618" t="s">
        <v>678</v>
      </c>
      <c r="E94" s="619" t="s">
        <v>165</v>
      </c>
      <c r="F94" s="453"/>
      <c r="G94" s="386" t="s">
        <v>637</v>
      </c>
      <c r="H94" s="386"/>
      <c r="I94" s="387">
        <v>150</v>
      </c>
      <c r="J94" s="388">
        <f>G94*I94</f>
        <v>22500</v>
      </c>
      <c r="K94" s="472"/>
      <c r="L94" s="363"/>
      <c r="M94" s="389">
        <v>20</v>
      </c>
      <c r="N94" s="389">
        <v>20</v>
      </c>
      <c r="O94" s="390">
        <v>25</v>
      </c>
      <c r="P94" s="390">
        <v>15</v>
      </c>
      <c r="Q94" s="390">
        <v>10</v>
      </c>
      <c r="R94" s="390">
        <v>15</v>
      </c>
      <c r="S94" s="390">
        <v>32</v>
      </c>
      <c r="T94" s="391">
        <f>M94+N94+O94+Q94+R94+S94</f>
        <v>122</v>
      </c>
      <c r="U94" s="258">
        <v>1</v>
      </c>
    </row>
    <row r="95" spans="1:21" ht="33.75" customHeight="1">
      <c r="A95" s="363"/>
      <c r="B95" s="353"/>
      <c r="C95" s="363"/>
      <c r="D95" s="618" t="s">
        <v>679</v>
      </c>
      <c r="E95" s="619" t="s">
        <v>165</v>
      </c>
      <c r="F95" s="453"/>
      <c r="G95" s="386" t="s">
        <v>637</v>
      </c>
      <c r="H95" s="386"/>
      <c r="I95" s="387">
        <v>150</v>
      </c>
      <c r="J95" s="388">
        <f aca="true" t="shared" si="0" ref="J95:J131">G95*I95</f>
        <v>22500</v>
      </c>
      <c r="K95" s="472"/>
      <c r="L95" s="363"/>
      <c r="M95" s="389">
        <v>28</v>
      </c>
      <c r="N95" s="389">
        <v>28</v>
      </c>
      <c r="O95" s="390">
        <v>28</v>
      </c>
      <c r="P95" s="390">
        <v>15</v>
      </c>
      <c r="Q95" s="390">
        <v>10</v>
      </c>
      <c r="R95" s="390">
        <v>15</v>
      </c>
      <c r="S95" s="390">
        <v>31</v>
      </c>
      <c r="T95" s="391">
        <f>M95+N95+O95+Q95+R95+S95</f>
        <v>140</v>
      </c>
      <c r="U95" s="258">
        <v>1</v>
      </c>
    </row>
    <row r="96" spans="1:21" ht="33.75" customHeight="1">
      <c r="A96" s="363"/>
      <c r="B96" s="353"/>
      <c r="C96" s="363"/>
      <c r="D96" s="618" t="s">
        <v>680</v>
      </c>
      <c r="E96" s="619"/>
      <c r="F96" s="453"/>
      <c r="G96" s="386" t="s">
        <v>637</v>
      </c>
      <c r="H96" s="386"/>
      <c r="I96" s="387">
        <v>150</v>
      </c>
      <c r="J96" s="388">
        <f t="shared" si="0"/>
        <v>22500</v>
      </c>
      <c r="K96" s="472"/>
      <c r="L96" s="363"/>
      <c r="M96" s="389">
        <v>20</v>
      </c>
      <c r="N96" s="389">
        <v>20</v>
      </c>
      <c r="O96" s="390">
        <v>25</v>
      </c>
      <c r="P96" s="390">
        <v>15</v>
      </c>
      <c r="Q96" s="390">
        <v>10</v>
      </c>
      <c r="R96" s="390">
        <v>15</v>
      </c>
      <c r="S96" s="390">
        <v>32</v>
      </c>
      <c r="T96" s="391">
        <f>M96+N96+O96+Q96+R96+S96</f>
        <v>122</v>
      </c>
      <c r="U96" s="258">
        <v>1</v>
      </c>
    </row>
    <row r="97" spans="1:21" ht="4.5" customHeight="1">
      <c r="A97" s="363"/>
      <c r="B97" s="353"/>
      <c r="C97" s="363"/>
      <c r="D97" s="332"/>
      <c r="E97" s="354" t="s">
        <v>398</v>
      </c>
      <c r="F97" s="354"/>
      <c r="G97" s="355"/>
      <c r="H97" s="355"/>
      <c r="I97" s="392"/>
      <c r="J97" s="393">
        <f t="shared" si="0"/>
        <v>0</v>
      </c>
      <c r="K97" s="480"/>
      <c r="L97" s="363"/>
      <c r="M97" s="358"/>
      <c r="N97" s="358"/>
      <c r="O97" s="254"/>
      <c r="P97" s="254"/>
      <c r="Q97" s="254"/>
      <c r="R97" s="254"/>
      <c r="S97" s="254"/>
      <c r="T97" s="254"/>
      <c r="U97" s="258">
        <v>1</v>
      </c>
    </row>
    <row r="98" spans="1:21" ht="17.25" customHeight="1">
      <c r="A98" s="363"/>
      <c r="B98" s="353"/>
      <c r="C98" s="363"/>
      <c r="D98" s="618" t="s">
        <v>681</v>
      </c>
      <c r="E98" s="619"/>
      <c r="F98" s="453"/>
      <c r="G98" s="394" t="s">
        <v>417</v>
      </c>
      <c r="H98" s="394">
        <v>95</v>
      </c>
      <c r="I98" s="387">
        <v>95</v>
      </c>
      <c r="J98" s="388">
        <f t="shared" si="0"/>
        <v>7125</v>
      </c>
      <c r="K98" s="472"/>
      <c r="L98" s="363"/>
      <c r="M98" s="389"/>
      <c r="N98" s="389">
        <v>15</v>
      </c>
      <c r="O98" s="390">
        <v>45</v>
      </c>
      <c r="P98" s="390">
        <v>20</v>
      </c>
      <c r="Q98" s="390">
        <v>55</v>
      </c>
      <c r="R98" s="390">
        <v>25</v>
      </c>
      <c r="S98" s="390">
        <v>23</v>
      </c>
      <c r="T98" s="391">
        <v>30</v>
      </c>
      <c r="U98" s="258">
        <v>1</v>
      </c>
    </row>
    <row r="99" spans="1:21" ht="17.25" customHeight="1">
      <c r="A99" s="363"/>
      <c r="B99" s="353"/>
      <c r="C99" s="363"/>
      <c r="D99" s="618" t="s">
        <v>682</v>
      </c>
      <c r="E99" s="619" t="s">
        <v>166</v>
      </c>
      <c r="F99" s="453"/>
      <c r="G99" s="394" t="s">
        <v>415</v>
      </c>
      <c r="H99" s="394">
        <v>95</v>
      </c>
      <c r="I99" s="387">
        <v>95</v>
      </c>
      <c r="J99" s="388">
        <f t="shared" si="0"/>
        <v>10450</v>
      </c>
      <c r="K99" s="472"/>
      <c r="L99" s="363"/>
      <c r="M99" s="389">
        <v>35</v>
      </c>
      <c r="N99" s="389">
        <v>25</v>
      </c>
      <c r="O99" s="390">
        <v>65</v>
      </c>
      <c r="P99" s="390">
        <v>25</v>
      </c>
      <c r="Q99" s="390">
        <v>25</v>
      </c>
      <c r="R99" s="390">
        <v>25</v>
      </c>
      <c r="S99" s="390">
        <v>18</v>
      </c>
      <c r="T99" s="391">
        <f aca="true" t="shared" si="1" ref="T99:T104">M99+N99+O99+Q99+R99+S99</f>
        <v>193</v>
      </c>
      <c r="U99" s="258">
        <v>1</v>
      </c>
    </row>
    <row r="100" spans="1:21" ht="17.25" customHeight="1">
      <c r="A100" s="363"/>
      <c r="B100" s="353"/>
      <c r="C100" s="363"/>
      <c r="D100" s="661" t="s">
        <v>683</v>
      </c>
      <c r="E100" s="662"/>
      <c r="F100" s="468"/>
      <c r="G100" s="394" t="s">
        <v>417</v>
      </c>
      <c r="H100" s="394">
        <v>95</v>
      </c>
      <c r="I100" s="387">
        <v>95</v>
      </c>
      <c r="J100" s="388">
        <f t="shared" si="0"/>
        <v>7125</v>
      </c>
      <c r="K100" s="472"/>
      <c r="L100" s="363"/>
      <c r="M100" s="389">
        <v>14</v>
      </c>
      <c r="N100" s="389">
        <v>0</v>
      </c>
      <c r="O100" s="390">
        <v>55</v>
      </c>
      <c r="P100" s="390">
        <v>25</v>
      </c>
      <c r="Q100" s="390">
        <v>0</v>
      </c>
      <c r="R100" s="390">
        <v>15</v>
      </c>
      <c r="S100" s="390">
        <v>0</v>
      </c>
      <c r="T100" s="391">
        <f t="shared" si="1"/>
        <v>84</v>
      </c>
      <c r="U100" s="258">
        <v>1</v>
      </c>
    </row>
    <row r="101" spans="1:21" ht="4.5" customHeight="1">
      <c r="A101" s="363"/>
      <c r="B101" s="353"/>
      <c r="C101" s="363"/>
      <c r="D101" s="332"/>
      <c r="E101" s="354" t="s">
        <v>399</v>
      </c>
      <c r="F101" s="354"/>
      <c r="G101" s="395">
        <f>T101</f>
        <v>0</v>
      </c>
      <c r="H101" s="395">
        <f>U101</f>
        <v>1</v>
      </c>
      <c r="I101" s="395">
        <v>95</v>
      </c>
      <c r="J101" s="396">
        <f t="shared" si="0"/>
        <v>0</v>
      </c>
      <c r="K101" s="481"/>
      <c r="L101" s="363"/>
      <c r="T101" s="391">
        <f t="shared" si="1"/>
        <v>0</v>
      </c>
      <c r="U101" s="258">
        <v>1</v>
      </c>
    </row>
    <row r="102" spans="1:21" ht="17.25" customHeight="1">
      <c r="A102" s="363"/>
      <c r="B102" s="353"/>
      <c r="C102" s="363"/>
      <c r="D102" s="618" t="s">
        <v>684</v>
      </c>
      <c r="E102" s="619" t="s">
        <v>355</v>
      </c>
      <c r="F102" s="452"/>
      <c r="G102" s="397">
        <v>75</v>
      </c>
      <c r="H102" s="394">
        <v>95</v>
      </c>
      <c r="I102" s="387">
        <v>95</v>
      </c>
      <c r="J102" s="388">
        <f t="shared" si="0"/>
        <v>7125</v>
      </c>
      <c r="K102" s="472"/>
      <c r="L102" s="363"/>
      <c r="M102" s="389">
        <v>10</v>
      </c>
      <c r="N102" s="389">
        <v>10</v>
      </c>
      <c r="O102" s="390">
        <v>30</v>
      </c>
      <c r="P102" s="390">
        <v>15</v>
      </c>
      <c r="Q102" s="390">
        <v>15</v>
      </c>
      <c r="R102" s="390">
        <v>25</v>
      </c>
      <c r="S102" s="390">
        <v>0</v>
      </c>
      <c r="T102" s="391">
        <f t="shared" si="1"/>
        <v>90</v>
      </c>
      <c r="U102" s="258">
        <v>1</v>
      </c>
    </row>
    <row r="103" spans="1:21" ht="17.25" customHeight="1">
      <c r="A103" s="363"/>
      <c r="B103" s="353"/>
      <c r="C103" s="363"/>
      <c r="D103" s="614" t="s">
        <v>685</v>
      </c>
      <c r="E103" s="615"/>
      <c r="F103" s="451"/>
      <c r="G103" s="394" t="s">
        <v>417</v>
      </c>
      <c r="H103" s="394">
        <v>95</v>
      </c>
      <c r="I103" s="387">
        <v>95</v>
      </c>
      <c r="J103" s="388">
        <f t="shared" si="0"/>
        <v>7125</v>
      </c>
      <c r="K103" s="472"/>
      <c r="L103" s="363"/>
      <c r="M103" s="389">
        <v>0</v>
      </c>
      <c r="N103" s="389">
        <v>0</v>
      </c>
      <c r="O103" s="390">
        <v>10</v>
      </c>
      <c r="P103" s="390">
        <v>0</v>
      </c>
      <c r="Q103" s="390">
        <v>0</v>
      </c>
      <c r="R103" s="390">
        <v>0</v>
      </c>
      <c r="S103" s="390">
        <v>19</v>
      </c>
      <c r="T103" s="391">
        <f t="shared" si="1"/>
        <v>29</v>
      </c>
      <c r="U103" s="258">
        <v>1</v>
      </c>
    </row>
    <row r="104" spans="1:21" ht="17.25" customHeight="1">
      <c r="A104" s="363"/>
      <c r="B104" s="353"/>
      <c r="C104" s="363"/>
      <c r="D104" s="663" t="s">
        <v>686</v>
      </c>
      <c r="E104" s="664"/>
      <c r="F104" s="469"/>
      <c r="G104" s="394" t="s">
        <v>415</v>
      </c>
      <c r="H104" s="394">
        <v>95</v>
      </c>
      <c r="I104" s="387">
        <v>95</v>
      </c>
      <c r="J104" s="388">
        <f t="shared" si="0"/>
        <v>10450</v>
      </c>
      <c r="K104" s="472"/>
      <c r="L104" s="363"/>
      <c r="M104" s="389"/>
      <c r="N104" s="389">
        <v>15</v>
      </c>
      <c r="O104" s="390">
        <v>45</v>
      </c>
      <c r="P104" s="390">
        <v>20</v>
      </c>
      <c r="Q104" s="390">
        <v>55</v>
      </c>
      <c r="R104" s="390">
        <v>25</v>
      </c>
      <c r="S104" s="390">
        <v>23</v>
      </c>
      <c r="T104" s="391">
        <f t="shared" si="1"/>
        <v>163</v>
      </c>
      <c r="U104" s="258">
        <v>1</v>
      </c>
    </row>
    <row r="105" spans="1:21" ht="4.5" customHeight="1">
      <c r="A105" s="363"/>
      <c r="B105" s="353"/>
      <c r="C105" s="363"/>
      <c r="D105" s="332"/>
      <c r="E105" s="354" t="s">
        <v>400</v>
      </c>
      <c r="F105" s="354"/>
      <c r="G105" s="398"/>
      <c r="H105" s="398"/>
      <c r="I105" s="398"/>
      <c r="J105" s="396">
        <f t="shared" si="0"/>
        <v>0</v>
      </c>
      <c r="K105" s="481"/>
      <c r="L105" s="363"/>
      <c r="M105" s="358"/>
      <c r="N105" s="358"/>
      <c r="O105" s="254"/>
      <c r="P105" s="254"/>
      <c r="Q105" s="254"/>
      <c r="R105" s="254"/>
      <c r="S105" s="254"/>
      <c r="T105" s="254"/>
      <c r="U105" s="258">
        <v>1</v>
      </c>
    </row>
    <row r="106" spans="1:21" ht="17.25" customHeight="1">
      <c r="A106" s="363"/>
      <c r="B106" s="353"/>
      <c r="C106" s="363"/>
      <c r="D106" s="618" t="s">
        <v>687</v>
      </c>
      <c r="E106" s="619"/>
      <c r="F106" s="452"/>
      <c r="G106" s="397">
        <v>75</v>
      </c>
      <c r="H106" s="394">
        <v>95</v>
      </c>
      <c r="I106" s="387">
        <v>110</v>
      </c>
      <c r="J106" s="388">
        <f t="shared" si="0"/>
        <v>8250</v>
      </c>
      <c r="K106" s="472"/>
      <c r="L106" s="363"/>
      <c r="M106" s="389">
        <v>65</v>
      </c>
      <c r="N106" s="389">
        <v>35</v>
      </c>
      <c r="O106" s="390">
        <v>65</v>
      </c>
      <c r="P106" s="390">
        <v>35</v>
      </c>
      <c r="Q106" s="390">
        <v>33</v>
      </c>
      <c r="R106" s="390">
        <v>25</v>
      </c>
      <c r="S106" s="390">
        <v>0</v>
      </c>
      <c r="T106" s="391">
        <f aca="true" t="shared" si="2" ref="T106:T112">M106+N106+O106+Q106+R106+S106</f>
        <v>223</v>
      </c>
      <c r="U106" s="258">
        <v>1</v>
      </c>
    </row>
    <row r="107" spans="1:21" ht="17.25" customHeight="1">
      <c r="A107" s="363"/>
      <c r="B107" s="353"/>
      <c r="C107" s="363"/>
      <c r="D107" s="618" t="s">
        <v>688</v>
      </c>
      <c r="E107" s="619"/>
      <c r="F107" s="452"/>
      <c r="G107" s="399">
        <v>110</v>
      </c>
      <c r="H107" s="394">
        <v>95</v>
      </c>
      <c r="I107" s="387">
        <v>95</v>
      </c>
      <c r="J107" s="388">
        <f t="shared" si="0"/>
        <v>10450</v>
      </c>
      <c r="K107" s="472"/>
      <c r="L107" s="363"/>
      <c r="M107" s="389">
        <v>15</v>
      </c>
      <c r="N107" s="389">
        <v>15</v>
      </c>
      <c r="O107" s="390">
        <v>15</v>
      </c>
      <c r="P107" s="390">
        <v>15</v>
      </c>
      <c r="Q107" s="390">
        <v>75</v>
      </c>
      <c r="R107" s="390">
        <v>25</v>
      </c>
      <c r="S107" s="390">
        <v>3</v>
      </c>
      <c r="T107" s="391">
        <f t="shared" si="2"/>
        <v>148</v>
      </c>
      <c r="U107" s="258">
        <v>1</v>
      </c>
    </row>
    <row r="108" spans="1:21" ht="17.25" customHeight="1">
      <c r="A108" s="363"/>
      <c r="B108" s="353"/>
      <c r="C108" s="363"/>
      <c r="D108" s="618" t="s">
        <v>689</v>
      </c>
      <c r="E108" s="619" t="s">
        <v>354</v>
      </c>
      <c r="F108" s="452"/>
      <c r="G108" s="399">
        <v>110</v>
      </c>
      <c r="H108" s="394">
        <v>95</v>
      </c>
      <c r="I108" s="387">
        <v>150</v>
      </c>
      <c r="J108" s="388">
        <f t="shared" si="0"/>
        <v>16500</v>
      </c>
      <c r="K108" s="472"/>
      <c r="L108" s="363"/>
      <c r="M108" s="389">
        <v>15</v>
      </c>
      <c r="N108" s="389">
        <v>15</v>
      </c>
      <c r="O108" s="390">
        <v>15</v>
      </c>
      <c r="P108" s="390">
        <v>15</v>
      </c>
      <c r="Q108" s="390">
        <v>75</v>
      </c>
      <c r="R108" s="390">
        <v>25</v>
      </c>
      <c r="S108" s="390">
        <v>3</v>
      </c>
      <c r="T108" s="391">
        <f t="shared" si="2"/>
        <v>148</v>
      </c>
      <c r="U108" s="258">
        <v>1</v>
      </c>
    </row>
    <row r="109" spans="1:21" ht="4.5" customHeight="1">
      <c r="A109" s="363"/>
      <c r="B109" s="353"/>
      <c r="C109" s="363"/>
      <c r="D109" s="332"/>
      <c r="E109" s="354" t="s">
        <v>402</v>
      </c>
      <c r="F109" s="354"/>
      <c r="G109" s="395">
        <f>T109</f>
        <v>0</v>
      </c>
      <c r="H109" s="395">
        <f>U109</f>
        <v>1</v>
      </c>
      <c r="I109" s="395">
        <f>V109</f>
        <v>0</v>
      </c>
      <c r="J109" s="396">
        <f t="shared" si="0"/>
        <v>0</v>
      </c>
      <c r="K109" s="481"/>
      <c r="L109" s="363"/>
      <c r="T109" s="391">
        <f t="shared" si="2"/>
        <v>0</v>
      </c>
      <c r="U109" s="258">
        <v>1</v>
      </c>
    </row>
    <row r="110" spans="1:21" ht="17.25" customHeight="1">
      <c r="A110" s="363"/>
      <c r="B110" s="353"/>
      <c r="C110" s="363"/>
      <c r="D110" s="614" t="s">
        <v>690</v>
      </c>
      <c r="E110" s="615"/>
      <c r="F110" s="451"/>
      <c r="G110" s="394" t="s">
        <v>414</v>
      </c>
      <c r="H110" s="394">
        <v>95</v>
      </c>
      <c r="I110" s="387">
        <v>95</v>
      </c>
      <c r="J110" s="388">
        <f t="shared" si="0"/>
        <v>5225</v>
      </c>
      <c r="K110" s="472"/>
      <c r="L110" s="363"/>
      <c r="M110" s="389">
        <v>15</v>
      </c>
      <c r="N110" s="389">
        <v>15</v>
      </c>
      <c r="O110" s="390">
        <v>15</v>
      </c>
      <c r="P110" s="390">
        <v>15</v>
      </c>
      <c r="Q110" s="390">
        <v>75</v>
      </c>
      <c r="R110" s="390">
        <v>25</v>
      </c>
      <c r="S110" s="390">
        <v>3</v>
      </c>
      <c r="T110" s="391">
        <f t="shared" si="2"/>
        <v>148</v>
      </c>
      <c r="U110" s="258">
        <v>1</v>
      </c>
    </row>
    <row r="111" spans="1:21" ht="17.25" customHeight="1">
      <c r="A111" s="363"/>
      <c r="B111" s="353"/>
      <c r="C111" s="363"/>
      <c r="D111" s="614" t="s">
        <v>691</v>
      </c>
      <c r="E111" s="615"/>
      <c r="F111" s="451"/>
      <c r="G111" s="394" t="s">
        <v>414</v>
      </c>
      <c r="H111" s="394">
        <v>95</v>
      </c>
      <c r="I111" s="387">
        <v>95</v>
      </c>
      <c r="J111" s="388">
        <f t="shared" si="0"/>
        <v>5225</v>
      </c>
      <c r="K111" s="472"/>
      <c r="L111" s="363"/>
      <c r="M111" s="389">
        <v>0</v>
      </c>
      <c r="N111" s="389">
        <v>0</v>
      </c>
      <c r="O111" s="390">
        <v>10</v>
      </c>
      <c r="P111" s="390">
        <v>0</v>
      </c>
      <c r="Q111" s="390">
        <v>0</v>
      </c>
      <c r="R111" s="390">
        <v>0</v>
      </c>
      <c r="S111" s="390">
        <v>19</v>
      </c>
      <c r="T111" s="391">
        <f t="shared" si="2"/>
        <v>29</v>
      </c>
      <c r="U111" s="258">
        <v>1</v>
      </c>
    </row>
    <row r="112" spans="1:21" ht="17.25" customHeight="1">
      <c r="A112" s="363"/>
      <c r="B112" s="353"/>
      <c r="C112" s="363"/>
      <c r="D112" s="614" t="s">
        <v>692</v>
      </c>
      <c r="E112" s="615" t="s">
        <v>693</v>
      </c>
      <c r="F112" s="451"/>
      <c r="G112" s="394" t="s">
        <v>414</v>
      </c>
      <c r="H112" s="394">
        <v>95</v>
      </c>
      <c r="I112" s="387">
        <v>95</v>
      </c>
      <c r="J112" s="388">
        <f t="shared" si="0"/>
        <v>5225</v>
      </c>
      <c r="K112" s="472"/>
      <c r="L112" s="363"/>
      <c r="M112" s="389">
        <v>0</v>
      </c>
      <c r="N112" s="389">
        <v>0</v>
      </c>
      <c r="O112" s="390">
        <v>10</v>
      </c>
      <c r="P112" s="390">
        <v>0</v>
      </c>
      <c r="Q112" s="390">
        <v>0</v>
      </c>
      <c r="R112" s="390">
        <v>0</v>
      </c>
      <c r="S112" s="390">
        <v>19</v>
      </c>
      <c r="T112" s="391">
        <f t="shared" si="2"/>
        <v>29</v>
      </c>
      <c r="U112" s="258">
        <v>1</v>
      </c>
    </row>
    <row r="113" spans="1:21" ht="4.5" customHeight="1">
      <c r="A113" s="363"/>
      <c r="B113" s="353"/>
      <c r="C113" s="363"/>
      <c r="D113" s="332"/>
      <c r="E113" s="354" t="s">
        <v>399</v>
      </c>
      <c r="F113" s="354"/>
      <c r="G113" s="398"/>
      <c r="H113" s="398"/>
      <c r="I113" s="398"/>
      <c r="J113" s="396">
        <f t="shared" si="0"/>
        <v>0</v>
      </c>
      <c r="K113" s="481"/>
      <c r="L113" s="363"/>
      <c r="M113" s="358"/>
      <c r="N113" s="358"/>
      <c r="O113" s="254"/>
      <c r="P113" s="254"/>
      <c r="Q113" s="254"/>
      <c r="R113" s="254"/>
      <c r="S113" s="254"/>
      <c r="T113" s="254"/>
      <c r="U113" s="258">
        <v>1</v>
      </c>
    </row>
    <row r="114" spans="1:21" ht="17.25" customHeight="1">
      <c r="A114" s="363"/>
      <c r="B114" s="353"/>
      <c r="C114" s="363"/>
      <c r="D114" s="618" t="s">
        <v>694</v>
      </c>
      <c r="E114" s="619" t="s">
        <v>358</v>
      </c>
      <c r="F114" s="453"/>
      <c r="G114" s="394" t="s">
        <v>415</v>
      </c>
      <c r="H114" s="394">
        <v>95</v>
      </c>
      <c r="I114" s="387">
        <v>110</v>
      </c>
      <c r="J114" s="388">
        <f t="shared" si="0"/>
        <v>12100</v>
      </c>
      <c r="K114" s="472"/>
      <c r="L114" s="363"/>
      <c r="M114" s="389">
        <v>35</v>
      </c>
      <c r="N114" s="389">
        <v>35</v>
      </c>
      <c r="O114" s="390">
        <v>65</v>
      </c>
      <c r="P114" s="390">
        <v>25</v>
      </c>
      <c r="Q114" s="390">
        <v>35</v>
      </c>
      <c r="R114" s="390">
        <v>25</v>
      </c>
      <c r="S114" s="390">
        <v>18</v>
      </c>
      <c r="T114" s="391">
        <f aca="true" t="shared" si="3" ref="T114:T120">M114+N114+O114+Q114+R114+S114</f>
        <v>213</v>
      </c>
      <c r="U114" s="258">
        <v>1</v>
      </c>
    </row>
    <row r="115" spans="1:21" ht="17.25" customHeight="1">
      <c r="A115" s="363"/>
      <c r="B115" s="353"/>
      <c r="C115" s="363"/>
      <c r="D115" s="618" t="s">
        <v>695</v>
      </c>
      <c r="E115" s="619" t="s">
        <v>359</v>
      </c>
      <c r="F115" s="453"/>
      <c r="G115" s="394" t="s">
        <v>415</v>
      </c>
      <c r="H115" s="394">
        <v>95</v>
      </c>
      <c r="I115" s="387">
        <v>110</v>
      </c>
      <c r="J115" s="388">
        <f t="shared" si="0"/>
        <v>12100</v>
      </c>
      <c r="K115" s="472"/>
      <c r="L115" s="363"/>
      <c r="M115" s="389">
        <v>75</v>
      </c>
      <c r="N115" s="389">
        <v>35</v>
      </c>
      <c r="O115" s="390">
        <v>55</v>
      </c>
      <c r="P115" s="390">
        <v>25</v>
      </c>
      <c r="Q115" s="390">
        <v>25</v>
      </c>
      <c r="R115" s="390">
        <v>25</v>
      </c>
      <c r="S115" s="390">
        <v>2</v>
      </c>
      <c r="T115" s="391">
        <f t="shared" si="3"/>
        <v>217</v>
      </c>
      <c r="U115" s="258">
        <v>1</v>
      </c>
    </row>
    <row r="116" spans="1:21" ht="17.25" customHeight="1">
      <c r="A116" s="363"/>
      <c r="B116" s="353"/>
      <c r="C116" s="363"/>
      <c r="D116" s="618" t="s">
        <v>696</v>
      </c>
      <c r="E116" s="619" t="s">
        <v>360</v>
      </c>
      <c r="F116" s="453"/>
      <c r="G116" s="394" t="s">
        <v>415</v>
      </c>
      <c r="H116" s="394">
        <v>95</v>
      </c>
      <c r="I116" s="387">
        <v>110</v>
      </c>
      <c r="J116" s="388">
        <f t="shared" si="0"/>
        <v>12100</v>
      </c>
      <c r="K116" s="472"/>
      <c r="L116" s="363"/>
      <c r="M116" s="389">
        <v>75</v>
      </c>
      <c r="N116" s="389">
        <v>55</v>
      </c>
      <c r="O116" s="390">
        <v>75</v>
      </c>
      <c r="P116" s="390">
        <v>30</v>
      </c>
      <c r="Q116" s="390">
        <v>25</v>
      </c>
      <c r="R116" s="390">
        <v>25</v>
      </c>
      <c r="S116" s="390">
        <v>0</v>
      </c>
      <c r="T116" s="391">
        <f t="shared" si="3"/>
        <v>255</v>
      </c>
      <c r="U116" s="258">
        <v>1</v>
      </c>
    </row>
    <row r="117" spans="1:21" ht="4.5" customHeight="1">
      <c r="A117" s="363"/>
      <c r="B117" s="353"/>
      <c r="C117" s="363"/>
      <c r="D117" s="332"/>
      <c r="E117" s="354" t="s">
        <v>400</v>
      </c>
      <c r="F117" s="354"/>
      <c r="G117" s="356"/>
      <c r="H117" s="356"/>
      <c r="I117" s="356"/>
      <c r="J117" s="393">
        <f t="shared" si="0"/>
        <v>0</v>
      </c>
      <c r="K117" s="393"/>
      <c r="L117" s="356"/>
      <c r="T117" s="391">
        <f t="shared" si="3"/>
        <v>0</v>
      </c>
      <c r="U117" s="258">
        <v>1</v>
      </c>
    </row>
    <row r="118" spans="1:21" ht="17.25" customHeight="1">
      <c r="A118" s="363"/>
      <c r="B118" s="353"/>
      <c r="C118" s="363"/>
      <c r="D118" s="614" t="s">
        <v>697</v>
      </c>
      <c r="E118" s="615"/>
      <c r="F118" s="451"/>
      <c r="G118" s="394" t="s">
        <v>415</v>
      </c>
      <c r="H118" s="394">
        <v>95</v>
      </c>
      <c r="I118" s="387">
        <v>110</v>
      </c>
      <c r="J118" s="388">
        <f t="shared" si="0"/>
        <v>12100</v>
      </c>
      <c r="K118" s="472"/>
      <c r="L118" s="363"/>
      <c r="M118" s="389">
        <v>75</v>
      </c>
      <c r="N118" s="389">
        <v>55</v>
      </c>
      <c r="O118" s="390">
        <v>75</v>
      </c>
      <c r="P118" s="390">
        <v>30</v>
      </c>
      <c r="Q118" s="390">
        <v>25</v>
      </c>
      <c r="R118" s="390">
        <v>25</v>
      </c>
      <c r="S118" s="390">
        <v>0</v>
      </c>
      <c r="T118" s="391">
        <f t="shared" si="3"/>
        <v>255</v>
      </c>
      <c r="U118" s="258">
        <v>1</v>
      </c>
    </row>
    <row r="119" spans="1:21" ht="17.25" customHeight="1">
      <c r="A119" s="363"/>
      <c r="B119" s="353"/>
      <c r="C119" s="363"/>
      <c r="D119" s="614" t="s">
        <v>698</v>
      </c>
      <c r="E119" s="615"/>
      <c r="F119" s="451"/>
      <c r="G119" s="394" t="s">
        <v>417</v>
      </c>
      <c r="H119" s="394">
        <v>95</v>
      </c>
      <c r="I119" s="387">
        <v>110</v>
      </c>
      <c r="J119" s="388">
        <f t="shared" si="0"/>
        <v>8250</v>
      </c>
      <c r="K119" s="472"/>
      <c r="L119" s="363"/>
      <c r="M119" s="389">
        <v>35</v>
      </c>
      <c r="N119" s="389">
        <v>35</v>
      </c>
      <c r="O119" s="390">
        <v>65</v>
      </c>
      <c r="P119" s="390">
        <v>25</v>
      </c>
      <c r="Q119" s="390">
        <v>35</v>
      </c>
      <c r="R119" s="390">
        <v>25</v>
      </c>
      <c r="S119" s="390">
        <v>18</v>
      </c>
      <c r="T119" s="391">
        <f t="shared" si="3"/>
        <v>213</v>
      </c>
      <c r="U119" s="258">
        <v>1</v>
      </c>
    </row>
    <row r="120" spans="1:21" ht="17.25" customHeight="1">
      <c r="A120" s="363"/>
      <c r="B120" s="353"/>
      <c r="C120" s="363"/>
      <c r="D120" s="614" t="s">
        <v>699</v>
      </c>
      <c r="E120" s="615"/>
      <c r="F120" s="451"/>
      <c r="G120" s="394" t="s">
        <v>417</v>
      </c>
      <c r="H120" s="394">
        <v>95</v>
      </c>
      <c r="I120" s="387">
        <v>110</v>
      </c>
      <c r="J120" s="388">
        <f t="shared" si="0"/>
        <v>8250</v>
      </c>
      <c r="K120" s="472"/>
      <c r="L120" s="363"/>
      <c r="M120" s="389">
        <v>75</v>
      </c>
      <c r="N120" s="389">
        <v>35</v>
      </c>
      <c r="O120" s="390">
        <v>55</v>
      </c>
      <c r="P120" s="390">
        <v>25</v>
      </c>
      <c r="Q120" s="390">
        <v>25</v>
      </c>
      <c r="R120" s="390">
        <v>25</v>
      </c>
      <c r="S120" s="390">
        <v>2</v>
      </c>
      <c r="T120" s="391">
        <f t="shared" si="3"/>
        <v>217</v>
      </c>
      <c r="U120" s="258">
        <v>1</v>
      </c>
    </row>
    <row r="121" spans="1:21" ht="4.5" customHeight="1">
      <c r="A121" s="363"/>
      <c r="B121" s="353"/>
      <c r="C121" s="363"/>
      <c r="D121" s="332"/>
      <c r="E121" s="354" t="s">
        <v>401</v>
      </c>
      <c r="F121" s="354"/>
      <c r="G121" s="398"/>
      <c r="H121" s="398"/>
      <c r="I121" s="398"/>
      <c r="J121" s="396">
        <f t="shared" si="0"/>
        <v>0</v>
      </c>
      <c r="K121" s="481"/>
      <c r="L121" s="363"/>
      <c r="M121" s="358"/>
      <c r="N121" s="358"/>
      <c r="O121" s="254"/>
      <c r="P121" s="254"/>
      <c r="Q121" s="254"/>
      <c r="R121" s="254"/>
      <c r="S121" s="254"/>
      <c r="T121" s="254"/>
      <c r="U121" s="258">
        <v>1</v>
      </c>
    </row>
    <row r="122" spans="1:21" ht="17.25" customHeight="1">
      <c r="A122" s="363"/>
      <c r="B122" s="353"/>
      <c r="C122" s="363"/>
      <c r="D122" s="618" t="s">
        <v>700</v>
      </c>
      <c r="E122" s="619" t="s">
        <v>167</v>
      </c>
      <c r="F122" s="452"/>
      <c r="G122" s="399">
        <v>110</v>
      </c>
      <c r="H122" s="394">
        <v>95</v>
      </c>
      <c r="I122" s="387">
        <v>150</v>
      </c>
      <c r="J122" s="388">
        <f t="shared" si="0"/>
        <v>16500</v>
      </c>
      <c r="K122" s="472"/>
      <c r="L122" s="363"/>
      <c r="M122" s="389">
        <v>75</v>
      </c>
      <c r="N122" s="389">
        <v>2</v>
      </c>
      <c r="O122" s="390">
        <v>25</v>
      </c>
      <c r="P122" s="390">
        <v>15</v>
      </c>
      <c r="Q122" s="390">
        <v>35</v>
      </c>
      <c r="R122" s="390">
        <v>15</v>
      </c>
      <c r="S122" s="390">
        <v>0</v>
      </c>
      <c r="T122" s="391">
        <f>M122+N122+O122+Q122+R122+S122</f>
        <v>152</v>
      </c>
      <c r="U122" s="258">
        <v>1</v>
      </c>
    </row>
    <row r="123" spans="1:21" ht="17.25" customHeight="1">
      <c r="A123" s="363"/>
      <c r="B123" s="353"/>
      <c r="C123" s="363"/>
      <c r="D123" s="618" t="s">
        <v>701</v>
      </c>
      <c r="E123" s="619" t="s">
        <v>168</v>
      </c>
      <c r="F123" s="452"/>
      <c r="G123" s="399">
        <v>110</v>
      </c>
      <c r="H123" s="394">
        <v>95</v>
      </c>
      <c r="I123" s="387">
        <v>150</v>
      </c>
      <c r="J123" s="388">
        <f t="shared" si="0"/>
        <v>16500</v>
      </c>
      <c r="K123" s="472"/>
      <c r="L123" s="363"/>
      <c r="M123" s="389">
        <v>65</v>
      </c>
      <c r="N123" s="389">
        <v>0</v>
      </c>
      <c r="O123" s="390">
        <v>55</v>
      </c>
      <c r="P123" s="390">
        <v>15</v>
      </c>
      <c r="Q123" s="390">
        <v>25</v>
      </c>
      <c r="R123" s="390">
        <v>7</v>
      </c>
      <c r="S123" s="390">
        <v>0</v>
      </c>
      <c r="T123" s="391">
        <f>M123+N123+O123+Q123+R123+S123</f>
        <v>152</v>
      </c>
      <c r="U123" s="258">
        <v>1</v>
      </c>
    </row>
    <row r="124" spans="1:21" ht="17.25" customHeight="1">
      <c r="A124" s="363"/>
      <c r="B124" s="353"/>
      <c r="C124" s="363"/>
      <c r="D124" s="618" t="s">
        <v>702</v>
      </c>
      <c r="E124" s="619" t="s">
        <v>169</v>
      </c>
      <c r="F124" s="452"/>
      <c r="G124" s="399">
        <v>55</v>
      </c>
      <c r="H124" s="394">
        <v>95</v>
      </c>
      <c r="I124" s="387">
        <v>110</v>
      </c>
      <c r="J124" s="388">
        <f t="shared" si="0"/>
        <v>6050</v>
      </c>
      <c r="K124" s="472"/>
      <c r="L124" s="363"/>
      <c r="M124" s="389">
        <v>65</v>
      </c>
      <c r="N124" s="389">
        <v>0</v>
      </c>
      <c r="O124" s="390">
        <v>25</v>
      </c>
      <c r="P124" s="390">
        <v>15</v>
      </c>
      <c r="Q124" s="390">
        <v>55</v>
      </c>
      <c r="R124" s="390">
        <v>7</v>
      </c>
      <c r="S124" s="390">
        <v>0</v>
      </c>
      <c r="T124" s="391">
        <f>M124+N124+O124+Q124+R124+S124</f>
        <v>152</v>
      </c>
      <c r="U124" s="258">
        <v>1</v>
      </c>
    </row>
    <row r="125" spans="1:21" ht="4.5" customHeight="1">
      <c r="A125" s="363"/>
      <c r="B125" s="353"/>
      <c r="C125" s="363"/>
      <c r="D125" s="332"/>
      <c r="E125" s="354" t="s">
        <v>402</v>
      </c>
      <c r="F125" s="354"/>
      <c r="G125" s="398"/>
      <c r="H125" s="398"/>
      <c r="I125" s="398"/>
      <c r="J125" s="396">
        <f t="shared" si="0"/>
        <v>0</v>
      </c>
      <c r="K125" s="481"/>
      <c r="L125" s="363"/>
      <c r="M125" s="358"/>
      <c r="N125" s="358"/>
      <c r="O125" s="254"/>
      <c r="P125" s="254"/>
      <c r="Q125" s="254"/>
      <c r="R125" s="254"/>
      <c r="S125" s="254"/>
      <c r="T125" s="254"/>
      <c r="U125" s="258">
        <v>1</v>
      </c>
    </row>
    <row r="126" spans="1:21" ht="17.25" customHeight="1">
      <c r="A126" s="363"/>
      <c r="B126" s="353"/>
      <c r="C126" s="363"/>
      <c r="D126" s="618" t="s">
        <v>703</v>
      </c>
      <c r="E126" s="619" t="s">
        <v>361</v>
      </c>
      <c r="F126" s="452"/>
      <c r="G126" s="399">
        <v>110</v>
      </c>
      <c r="H126" s="394">
        <v>95</v>
      </c>
      <c r="I126" s="387">
        <v>110</v>
      </c>
      <c r="J126" s="388">
        <f t="shared" si="0"/>
        <v>12100</v>
      </c>
      <c r="K126" s="472"/>
      <c r="L126" s="363"/>
      <c r="M126" s="389">
        <v>45</v>
      </c>
      <c r="N126" s="389">
        <v>30</v>
      </c>
      <c r="O126" s="390">
        <v>45</v>
      </c>
      <c r="P126" s="390">
        <v>25</v>
      </c>
      <c r="Q126" s="390">
        <v>15</v>
      </c>
      <c r="R126" s="390">
        <v>15</v>
      </c>
      <c r="S126" s="390">
        <v>0</v>
      </c>
      <c r="T126" s="391">
        <f>M126+N126+O126+Q126+R126+S126</f>
        <v>150</v>
      </c>
      <c r="U126" s="258">
        <v>1</v>
      </c>
    </row>
    <row r="127" spans="1:24" ht="17.25" customHeight="1">
      <c r="A127" s="363"/>
      <c r="B127" s="353"/>
      <c r="C127" s="363"/>
      <c r="D127" s="618" t="s">
        <v>704</v>
      </c>
      <c r="E127" s="619" t="s">
        <v>361</v>
      </c>
      <c r="F127" s="452"/>
      <c r="G127" s="399">
        <v>110</v>
      </c>
      <c r="H127" s="394">
        <v>95</v>
      </c>
      <c r="I127" s="387">
        <v>150</v>
      </c>
      <c r="J127" s="388">
        <f t="shared" si="0"/>
        <v>16500</v>
      </c>
      <c r="K127" s="472"/>
      <c r="L127" s="363"/>
      <c r="M127" s="389">
        <v>45</v>
      </c>
      <c r="N127" s="389">
        <v>30</v>
      </c>
      <c r="O127" s="390">
        <v>45</v>
      </c>
      <c r="P127" s="390">
        <v>25</v>
      </c>
      <c r="Q127" s="390">
        <v>15</v>
      </c>
      <c r="R127" s="390">
        <v>15</v>
      </c>
      <c r="S127" s="390">
        <v>0</v>
      </c>
      <c r="T127" s="391">
        <f>M127+N127+O127+Q127+R127+S127</f>
        <v>150</v>
      </c>
      <c r="U127" s="258">
        <v>1</v>
      </c>
      <c r="X127" s="248" t="s">
        <v>825</v>
      </c>
    </row>
    <row r="128" spans="1:24" ht="17.25" customHeight="1">
      <c r="A128" s="363"/>
      <c r="B128" s="353"/>
      <c r="C128" s="363"/>
      <c r="D128" s="618" t="s">
        <v>705</v>
      </c>
      <c r="E128" s="619" t="s">
        <v>362</v>
      </c>
      <c r="F128" s="452"/>
      <c r="G128" s="399">
        <v>75</v>
      </c>
      <c r="H128" s="394">
        <v>95</v>
      </c>
      <c r="I128" s="387">
        <v>150</v>
      </c>
      <c r="J128" s="388">
        <f t="shared" si="0"/>
        <v>11250</v>
      </c>
      <c r="K128" s="472"/>
      <c r="L128" s="363"/>
      <c r="M128" s="389">
        <v>10</v>
      </c>
      <c r="N128" s="389">
        <v>10</v>
      </c>
      <c r="O128" s="390">
        <v>29</v>
      </c>
      <c r="P128" s="390">
        <v>15</v>
      </c>
      <c r="Q128" s="390">
        <v>15</v>
      </c>
      <c r="R128" s="390">
        <v>25</v>
      </c>
      <c r="S128" s="390">
        <v>0</v>
      </c>
      <c r="T128" s="391">
        <f>M128+N128+O128+Q128+R128+S128</f>
        <v>89</v>
      </c>
      <c r="U128" s="258">
        <v>1</v>
      </c>
      <c r="X128" s="248" t="s">
        <v>825</v>
      </c>
    </row>
    <row r="129" spans="1:21" ht="4.5" customHeight="1">
      <c r="A129" s="363"/>
      <c r="B129" s="353"/>
      <c r="C129" s="363"/>
      <c r="D129" s="332"/>
      <c r="E129" s="354" t="s">
        <v>402</v>
      </c>
      <c r="F129" s="354"/>
      <c r="G129" s="398"/>
      <c r="H129" s="398"/>
      <c r="I129" s="398"/>
      <c r="J129" s="396">
        <f t="shared" si="0"/>
        <v>0</v>
      </c>
      <c r="K129" s="481"/>
      <c r="L129" s="363"/>
      <c r="M129" s="358"/>
      <c r="N129" s="358"/>
      <c r="O129" s="254"/>
      <c r="P129" s="254"/>
      <c r="Q129" s="254"/>
      <c r="R129" s="254"/>
      <c r="S129" s="254"/>
      <c r="T129" s="254"/>
      <c r="U129" s="258">
        <v>1</v>
      </c>
    </row>
    <row r="130" spans="1:24" ht="17.25" customHeight="1">
      <c r="A130" s="363"/>
      <c r="B130" s="353"/>
      <c r="C130" s="363"/>
      <c r="D130" s="618" t="s">
        <v>706</v>
      </c>
      <c r="E130" s="619" t="s">
        <v>363</v>
      </c>
      <c r="F130" s="452"/>
      <c r="G130" s="399">
        <v>101</v>
      </c>
      <c r="H130" s="394">
        <v>95</v>
      </c>
      <c r="I130" s="387">
        <v>150</v>
      </c>
      <c r="J130" s="388">
        <f t="shared" si="0"/>
        <v>15150</v>
      </c>
      <c r="K130" s="472"/>
      <c r="L130" s="363"/>
      <c r="M130" s="389">
        <v>10</v>
      </c>
      <c r="N130" s="389">
        <v>10</v>
      </c>
      <c r="O130" s="390">
        <v>0</v>
      </c>
      <c r="P130" s="390">
        <v>15</v>
      </c>
      <c r="Q130" s="390">
        <v>75</v>
      </c>
      <c r="R130" s="390">
        <v>25</v>
      </c>
      <c r="S130" s="390">
        <v>0</v>
      </c>
      <c r="T130" s="391">
        <f>M130+N130+O130+Q130+R130+S130</f>
        <v>120</v>
      </c>
      <c r="U130" s="258">
        <v>1</v>
      </c>
      <c r="X130" s="248" t="s">
        <v>825</v>
      </c>
    </row>
    <row r="131" spans="1:24" ht="17.25" customHeight="1">
      <c r="A131" s="363"/>
      <c r="B131" s="353"/>
      <c r="C131" s="363"/>
      <c r="D131" s="618" t="s">
        <v>707</v>
      </c>
      <c r="E131" s="619" t="s">
        <v>365</v>
      </c>
      <c r="F131" s="452"/>
      <c r="G131" s="399">
        <v>101</v>
      </c>
      <c r="H131" s="394">
        <v>95</v>
      </c>
      <c r="I131" s="387">
        <v>150</v>
      </c>
      <c r="J131" s="388">
        <f t="shared" si="0"/>
        <v>15150</v>
      </c>
      <c r="K131" s="472"/>
      <c r="L131" s="363"/>
      <c r="M131" s="389">
        <v>0</v>
      </c>
      <c r="N131" s="389">
        <v>0</v>
      </c>
      <c r="O131" s="390">
        <v>0</v>
      </c>
      <c r="P131" s="390">
        <v>0</v>
      </c>
      <c r="Q131" s="390">
        <v>0</v>
      </c>
      <c r="R131" s="390">
        <v>120</v>
      </c>
      <c r="S131" s="390">
        <v>0</v>
      </c>
      <c r="T131" s="391">
        <f>M131+N131+O131+Q131+R131+S131</f>
        <v>120</v>
      </c>
      <c r="U131" s="258">
        <v>1</v>
      </c>
      <c r="X131" s="248" t="s">
        <v>825</v>
      </c>
    </row>
    <row r="132" spans="1:24" ht="17.25" customHeight="1">
      <c r="A132" s="363"/>
      <c r="B132" s="353"/>
      <c r="C132" s="363"/>
      <c r="D132" s="618" t="s">
        <v>708</v>
      </c>
      <c r="E132" s="619" t="s">
        <v>365</v>
      </c>
      <c r="F132" s="452"/>
      <c r="G132" s="399">
        <v>101</v>
      </c>
      <c r="H132" s="394">
        <v>95</v>
      </c>
      <c r="I132" s="387">
        <v>150</v>
      </c>
      <c r="J132" s="388">
        <f>G132*I132</f>
        <v>15150</v>
      </c>
      <c r="K132" s="472"/>
      <c r="L132" s="363"/>
      <c r="M132" s="389">
        <v>0</v>
      </c>
      <c r="N132" s="389">
        <v>0</v>
      </c>
      <c r="O132" s="390">
        <v>0</v>
      </c>
      <c r="P132" s="390">
        <v>0</v>
      </c>
      <c r="Q132" s="390">
        <v>0</v>
      </c>
      <c r="R132" s="390">
        <v>120</v>
      </c>
      <c r="S132" s="390">
        <v>0</v>
      </c>
      <c r="T132" s="391">
        <f>M132+N132+O132+Q132+R132+S132</f>
        <v>120</v>
      </c>
      <c r="U132" s="258">
        <v>1</v>
      </c>
      <c r="X132" s="248" t="s">
        <v>825</v>
      </c>
    </row>
    <row r="133" spans="1:25" ht="3.75" customHeight="1">
      <c r="A133" s="370"/>
      <c r="B133" s="353"/>
      <c r="C133" s="370"/>
      <c r="D133" s="371"/>
      <c r="E133" s="373"/>
      <c r="F133" s="373"/>
      <c r="G133" s="370"/>
      <c r="H133" s="370"/>
      <c r="I133" s="371"/>
      <c r="J133" s="373"/>
      <c r="K133" s="373"/>
      <c r="L133" s="370"/>
      <c r="U133" s="258">
        <v>1</v>
      </c>
      <c r="X133" s="373"/>
      <c r="Y133" s="370"/>
    </row>
    <row r="134" spans="1:25" ht="19.5" customHeight="1">
      <c r="A134" s="363"/>
      <c r="B134" s="353"/>
      <c r="C134" s="363"/>
      <c r="D134" s="608" t="s">
        <v>297</v>
      </c>
      <c r="E134" s="609"/>
      <c r="F134" s="492"/>
      <c r="G134" s="251"/>
      <c r="H134" s="428"/>
      <c r="I134" s="251"/>
      <c r="J134" s="251">
        <f>G134*I134</f>
        <v>0</v>
      </c>
      <c r="K134" s="352"/>
      <c r="L134" s="363"/>
      <c r="U134" s="258">
        <v>1</v>
      </c>
      <c r="X134" s="251">
        <v>0</v>
      </c>
      <c r="Y134" s="363"/>
    </row>
    <row r="135" spans="1:25" ht="3.75" customHeight="1">
      <c r="A135" s="370"/>
      <c r="B135" s="353"/>
      <c r="C135" s="370"/>
      <c r="D135" s="371"/>
      <c r="E135" s="372"/>
      <c r="F135" s="372"/>
      <c r="G135" s="370"/>
      <c r="H135" s="370"/>
      <c r="I135" s="371"/>
      <c r="J135" s="373"/>
      <c r="K135" s="373"/>
      <c r="L135" s="363"/>
      <c r="U135" s="258">
        <v>1</v>
      </c>
      <c r="X135" s="356"/>
      <c r="Y135" s="363"/>
    </row>
    <row r="136" spans="1:21" ht="19.5" customHeight="1" hidden="1">
      <c r="A136" s="363"/>
      <c r="B136" s="353"/>
      <c r="C136" s="363"/>
      <c r="D136" s="608" t="s">
        <v>297</v>
      </c>
      <c r="E136" s="609"/>
      <c r="F136" s="492"/>
      <c r="G136" s="251"/>
      <c r="H136" s="428"/>
      <c r="I136" s="251"/>
      <c r="J136" s="251">
        <f>G136*I136</f>
        <v>0</v>
      </c>
      <c r="K136" s="352"/>
      <c r="L136" s="363"/>
      <c r="U136" s="258">
        <v>1</v>
      </c>
    </row>
    <row r="137" spans="1:21" ht="3.75" customHeight="1" hidden="1">
      <c r="A137" s="370"/>
      <c r="B137" s="353"/>
      <c r="C137" s="370"/>
      <c r="D137" s="371"/>
      <c r="E137" s="372"/>
      <c r="F137" s="372"/>
      <c r="G137" s="370"/>
      <c r="H137" s="370"/>
      <c r="I137" s="371"/>
      <c r="J137" s="373"/>
      <c r="K137" s="373"/>
      <c r="L137" s="370"/>
      <c r="U137" s="258">
        <v>1</v>
      </c>
    </row>
    <row r="138" spans="1:21" ht="49.5" customHeight="1">
      <c r="A138" s="363"/>
      <c r="B138" s="353"/>
      <c r="C138" s="363"/>
      <c r="D138" s="634" t="s">
        <v>841</v>
      </c>
      <c r="E138" s="635"/>
      <c r="F138" s="462"/>
      <c r="G138" s="361" t="s">
        <v>778</v>
      </c>
      <c r="H138" s="361"/>
      <c r="I138" s="361" t="s">
        <v>812</v>
      </c>
      <c r="J138" s="361" t="s">
        <v>259</v>
      </c>
      <c r="K138" s="423"/>
      <c r="L138" s="363"/>
      <c r="M138" s="358" t="s">
        <v>395</v>
      </c>
      <c r="N138" s="358" t="s">
        <v>390</v>
      </c>
      <c r="O138" s="254" t="s">
        <v>394</v>
      </c>
      <c r="P138" s="254" t="s">
        <v>393</v>
      </c>
      <c r="Q138" s="254" t="s">
        <v>392</v>
      </c>
      <c r="R138" s="254" t="s">
        <v>212</v>
      </c>
      <c r="S138" s="254" t="s">
        <v>391</v>
      </c>
      <c r="T138" s="254" t="s">
        <v>396</v>
      </c>
      <c r="U138" s="258">
        <v>1</v>
      </c>
    </row>
    <row r="139" spans="1:21" ht="3.75" customHeight="1">
      <c r="A139" s="370"/>
      <c r="B139" s="353"/>
      <c r="C139" s="370"/>
      <c r="D139" s="371"/>
      <c r="E139" s="372"/>
      <c r="F139" s="372"/>
      <c r="G139" s="370"/>
      <c r="H139" s="370"/>
      <c r="I139" s="371"/>
      <c r="J139" s="373"/>
      <c r="K139" s="373"/>
      <c r="L139" s="370"/>
      <c r="U139" s="258">
        <v>1</v>
      </c>
    </row>
    <row r="140" spans="1:21" ht="33" customHeight="1">
      <c r="A140" s="363"/>
      <c r="B140" s="353"/>
      <c r="C140" s="363"/>
      <c r="D140" s="670" t="s">
        <v>822</v>
      </c>
      <c r="E140" s="648"/>
      <c r="F140" s="463"/>
      <c r="G140" s="448" t="s">
        <v>24</v>
      </c>
      <c r="H140" s="394" t="s">
        <v>24</v>
      </c>
      <c r="I140" s="387">
        <v>230</v>
      </c>
      <c r="J140" s="448" t="s">
        <v>24</v>
      </c>
      <c r="K140" s="482"/>
      <c r="L140" s="363"/>
      <c r="M140" s="389">
        <v>20</v>
      </c>
      <c r="N140" s="389">
        <v>20</v>
      </c>
      <c r="O140" s="390">
        <v>25</v>
      </c>
      <c r="P140" s="390">
        <v>15</v>
      </c>
      <c r="Q140" s="390">
        <v>10</v>
      </c>
      <c r="R140" s="390">
        <v>15</v>
      </c>
      <c r="S140" s="390">
        <v>32</v>
      </c>
      <c r="T140" s="391">
        <f>M140+N140+O140+Q140+R140+S140</f>
        <v>122</v>
      </c>
      <c r="U140" s="258">
        <v>1</v>
      </c>
    </row>
    <row r="141" spans="1:25" ht="3.75" customHeight="1">
      <c r="A141" s="370"/>
      <c r="B141" s="353"/>
      <c r="C141" s="370"/>
      <c r="D141" s="371"/>
      <c r="E141" s="373"/>
      <c r="F141" s="373"/>
      <c r="G141" s="370"/>
      <c r="H141" s="370"/>
      <c r="I141" s="371"/>
      <c r="J141" s="373"/>
      <c r="K141" s="373"/>
      <c r="L141" s="370"/>
      <c r="U141" s="258">
        <v>1</v>
      </c>
      <c r="X141" s="373"/>
      <c r="Y141" s="370"/>
    </row>
    <row r="142" spans="1:25" ht="19.5" customHeight="1">
      <c r="A142" s="363"/>
      <c r="B142" s="353"/>
      <c r="C142" s="363"/>
      <c r="D142" s="608" t="s">
        <v>297</v>
      </c>
      <c r="E142" s="609"/>
      <c r="F142" s="492"/>
      <c r="G142" s="251"/>
      <c r="H142" s="428"/>
      <c r="I142" s="251"/>
      <c r="J142" s="251">
        <f>G142*I142</f>
        <v>0</v>
      </c>
      <c r="K142" s="352"/>
      <c r="L142" s="363"/>
      <c r="U142" s="258">
        <v>1</v>
      </c>
      <c r="X142" s="251">
        <v>0</v>
      </c>
      <c r="Y142" s="363"/>
    </row>
    <row r="143" spans="1:25" ht="3.75" customHeight="1">
      <c r="A143" s="370"/>
      <c r="B143" s="353"/>
      <c r="C143" s="370"/>
      <c r="D143" s="371"/>
      <c r="E143" s="372"/>
      <c r="F143" s="372"/>
      <c r="G143" s="370"/>
      <c r="H143" s="370"/>
      <c r="I143" s="371"/>
      <c r="J143" s="373"/>
      <c r="K143" s="373"/>
      <c r="L143" s="363"/>
      <c r="U143" s="258">
        <v>1</v>
      </c>
      <c r="X143" s="356"/>
      <c r="Y143" s="363"/>
    </row>
    <row r="144" spans="1:21" ht="3.75" customHeight="1">
      <c r="A144" s="370"/>
      <c r="B144" s="353"/>
      <c r="C144" s="370"/>
      <c r="D144" s="371"/>
      <c r="E144" s="373"/>
      <c r="F144" s="373"/>
      <c r="G144" s="370"/>
      <c r="H144" s="370"/>
      <c r="I144" s="371"/>
      <c r="J144" s="373"/>
      <c r="K144" s="373"/>
      <c r="L144" s="370"/>
      <c r="U144" s="258">
        <v>1</v>
      </c>
    </row>
    <row r="145" spans="1:21" ht="27" customHeight="1">
      <c r="A145" s="363"/>
      <c r="B145" s="353"/>
      <c r="C145" s="363"/>
      <c r="D145" s="634" t="s">
        <v>842</v>
      </c>
      <c r="E145" s="649"/>
      <c r="F145" s="493"/>
      <c r="G145" s="361" t="s">
        <v>655</v>
      </c>
      <c r="H145" s="361"/>
      <c r="I145" s="361" t="s">
        <v>812</v>
      </c>
      <c r="J145" s="361" t="s">
        <v>259</v>
      </c>
      <c r="K145" s="423"/>
      <c r="L145" s="363"/>
      <c r="M145" s="358" t="s">
        <v>395</v>
      </c>
      <c r="N145" s="358" t="s">
        <v>390</v>
      </c>
      <c r="O145" s="254" t="s">
        <v>394</v>
      </c>
      <c r="P145" s="254" t="s">
        <v>393</v>
      </c>
      <c r="Q145" s="254" t="s">
        <v>392</v>
      </c>
      <c r="R145" s="254" t="s">
        <v>212</v>
      </c>
      <c r="S145" s="254" t="s">
        <v>391</v>
      </c>
      <c r="T145" s="254" t="s">
        <v>396</v>
      </c>
      <c r="U145" s="258">
        <v>1</v>
      </c>
    </row>
    <row r="146" spans="1:21" ht="3.75" customHeight="1">
      <c r="A146" s="370"/>
      <c r="B146" s="353"/>
      <c r="C146" s="370"/>
      <c r="D146" s="371"/>
      <c r="E146" s="373"/>
      <c r="F146" s="373"/>
      <c r="G146" s="370"/>
      <c r="H146" s="370"/>
      <c r="I146" s="371"/>
      <c r="J146" s="373"/>
      <c r="K146" s="373"/>
      <c r="L146" s="370"/>
      <c r="U146" s="258">
        <v>1</v>
      </c>
    </row>
    <row r="147" spans="1:20" ht="34.5" customHeight="1">
      <c r="A147" s="363"/>
      <c r="B147" s="353"/>
      <c r="C147" s="363"/>
      <c r="D147" s="651" t="s">
        <v>767</v>
      </c>
      <c r="E147" s="633"/>
      <c r="F147" s="460"/>
      <c r="G147" s="448" t="s">
        <v>24</v>
      </c>
      <c r="H147" s="394" t="s">
        <v>24</v>
      </c>
      <c r="I147" s="387">
        <v>230</v>
      </c>
      <c r="J147" s="448" t="s">
        <v>24</v>
      </c>
      <c r="K147" s="482"/>
      <c r="L147" s="363"/>
      <c r="M147" s="360"/>
      <c r="N147" s="248"/>
      <c r="T147" s="258">
        <v>1</v>
      </c>
    </row>
    <row r="148" spans="1:25" ht="3.75" customHeight="1">
      <c r="A148" s="370"/>
      <c r="B148" s="353"/>
      <c r="C148" s="370"/>
      <c r="D148" s="371"/>
      <c r="E148" s="373"/>
      <c r="F148" s="373"/>
      <c r="G148" s="370"/>
      <c r="H148" s="370"/>
      <c r="I148" s="371"/>
      <c r="J148" s="373"/>
      <c r="K148" s="373"/>
      <c r="L148" s="370"/>
      <c r="U148" s="258">
        <v>1</v>
      </c>
      <c r="X148" s="373"/>
      <c r="Y148" s="370"/>
    </row>
    <row r="149" spans="1:25" ht="19.5" customHeight="1">
      <c r="A149" s="363"/>
      <c r="B149" s="353"/>
      <c r="C149" s="363"/>
      <c r="D149" s="608" t="s">
        <v>297</v>
      </c>
      <c r="E149" s="609"/>
      <c r="F149" s="492"/>
      <c r="G149" s="251"/>
      <c r="H149" s="428"/>
      <c r="I149" s="251"/>
      <c r="J149" s="251">
        <f>G149*I149</f>
        <v>0</v>
      </c>
      <c r="K149" s="352"/>
      <c r="L149" s="363"/>
      <c r="U149" s="258">
        <v>1</v>
      </c>
      <c r="X149" s="251">
        <v>0</v>
      </c>
      <c r="Y149" s="363"/>
    </row>
    <row r="150" spans="1:25" ht="3.75" customHeight="1">
      <c r="A150" s="370"/>
      <c r="B150" s="353"/>
      <c r="C150" s="370"/>
      <c r="D150" s="371"/>
      <c r="E150" s="373"/>
      <c r="F150" s="373"/>
      <c r="G150" s="370"/>
      <c r="H150" s="371"/>
      <c r="I150" s="373"/>
      <c r="J150" s="373"/>
      <c r="K150" s="373"/>
      <c r="L150" s="363"/>
      <c r="M150" s="360"/>
      <c r="N150" s="248"/>
      <c r="T150" s="258">
        <v>1</v>
      </c>
      <c r="X150" s="356"/>
      <c r="Y150" s="363"/>
    </row>
    <row r="151" spans="1:21" ht="27" customHeight="1">
      <c r="A151" s="363"/>
      <c r="B151" s="353"/>
      <c r="C151" s="363"/>
      <c r="D151" s="634" t="s">
        <v>768</v>
      </c>
      <c r="E151" s="649"/>
      <c r="F151" s="493"/>
      <c r="G151" s="361" t="s">
        <v>489</v>
      </c>
      <c r="H151" s="361" t="s">
        <v>490</v>
      </c>
      <c r="I151" s="361" t="s">
        <v>491</v>
      </c>
      <c r="J151" s="361" t="s">
        <v>826</v>
      </c>
      <c r="K151" s="423"/>
      <c r="L151" s="363"/>
      <c r="M151" s="358"/>
      <c r="N151" s="358"/>
      <c r="O151" s="254"/>
      <c r="P151" s="254"/>
      <c r="Q151" s="254"/>
      <c r="R151" s="254"/>
      <c r="S151" s="254"/>
      <c r="T151" s="254">
        <v>1</v>
      </c>
      <c r="U151" s="258"/>
    </row>
    <row r="152" spans="1:20" ht="3.75" customHeight="1">
      <c r="A152" s="370"/>
      <c r="B152" s="353"/>
      <c r="C152" s="370"/>
      <c r="D152" s="371"/>
      <c r="E152" s="373"/>
      <c r="F152" s="373"/>
      <c r="G152" s="370"/>
      <c r="H152" s="371"/>
      <c r="I152" s="373"/>
      <c r="J152" s="373"/>
      <c r="K152" s="373"/>
      <c r="L152" s="363"/>
      <c r="M152" s="360"/>
      <c r="N152" s="248"/>
      <c r="T152" s="258">
        <v>1</v>
      </c>
    </row>
    <row r="153" spans="1:20" ht="3.75" customHeight="1">
      <c r="A153" s="370"/>
      <c r="B153" s="353"/>
      <c r="C153" s="370"/>
      <c r="D153" s="371"/>
      <c r="E153" s="373"/>
      <c r="F153" s="373"/>
      <c r="G153" s="370"/>
      <c r="H153" s="371"/>
      <c r="I153" s="373"/>
      <c r="J153" s="373"/>
      <c r="K153" s="373"/>
      <c r="L153" s="363"/>
      <c r="M153" s="360"/>
      <c r="N153" s="248"/>
      <c r="T153" s="258"/>
    </row>
    <row r="154" spans="1:21" ht="19.5" customHeight="1">
      <c r="A154" s="363"/>
      <c r="B154" s="353"/>
      <c r="C154" s="363"/>
      <c r="D154" s="652" t="s">
        <v>827</v>
      </c>
      <c r="E154" s="653"/>
      <c r="F154" s="653"/>
      <c r="G154" s="653"/>
      <c r="H154" s="653"/>
      <c r="I154" s="653"/>
      <c r="J154" s="654"/>
      <c r="K154" s="483"/>
      <c r="L154" s="363"/>
      <c r="U154" s="258">
        <v>1</v>
      </c>
    </row>
    <row r="155" spans="1:21" ht="4.5" customHeight="1">
      <c r="A155" s="363"/>
      <c r="B155" s="353"/>
      <c r="C155" s="363"/>
      <c r="D155" s="462"/>
      <c r="E155" s="354" t="s">
        <v>400</v>
      </c>
      <c r="F155" s="354"/>
      <c r="G155" s="402">
        <f>T155</f>
        <v>0</v>
      </c>
      <c r="H155" s="402"/>
      <c r="I155" s="356"/>
      <c r="J155" s="356"/>
      <c r="K155" s="474"/>
      <c r="L155" s="363"/>
      <c r="T155" s="391"/>
      <c r="U155" s="258">
        <v>1</v>
      </c>
    </row>
    <row r="156" spans="1:20" ht="97.5" customHeight="1">
      <c r="A156" s="363"/>
      <c r="B156" s="353"/>
      <c r="C156" s="363"/>
      <c r="D156" s="614" t="s">
        <v>818</v>
      </c>
      <c r="E156" s="650"/>
      <c r="F156" s="448">
        <v>50</v>
      </c>
      <c r="G156" s="400">
        <v>190</v>
      </c>
      <c r="H156" s="400">
        <v>150</v>
      </c>
      <c r="I156" s="400">
        <v>110</v>
      </c>
      <c r="J156" s="400">
        <v>75</v>
      </c>
      <c r="K156" s="473">
        <f>F156*J156</f>
        <v>3750</v>
      </c>
      <c r="L156" s="363"/>
      <c r="M156" s="360"/>
      <c r="N156" s="248"/>
      <c r="T156" s="258">
        <v>1</v>
      </c>
    </row>
    <row r="157" spans="1:20" ht="136.5" customHeight="1">
      <c r="A157" s="363"/>
      <c r="B157" s="353"/>
      <c r="C157" s="363"/>
      <c r="D157" s="614" t="s">
        <v>817</v>
      </c>
      <c r="E157" s="650"/>
      <c r="F157" s="448">
        <v>50</v>
      </c>
      <c r="G157" s="400">
        <v>190</v>
      </c>
      <c r="H157" s="400">
        <v>150</v>
      </c>
      <c r="I157" s="400">
        <v>110</v>
      </c>
      <c r="J157" s="400">
        <v>75</v>
      </c>
      <c r="K157" s="473">
        <f>F157*J157</f>
        <v>3750</v>
      </c>
      <c r="L157" s="363"/>
      <c r="M157" s="360"/>
      <c r="N157" s="248"/>
      <c r="T157" s="258">
        <v>1</v>
      </c>
    </row>
    <row r="158" spans="1:20" ht="53.25" customHeight="1">
      <c r="A158" s="363"/>
      <c r="B158" s="353"/>
      <c r="C158" s="363"/>
      <c r="D158" s="614" t="s">
        <v>820</v>
      </c>
      <c r="E158" s="650" t="s">
        <v>709</v>
      </c>
      <c r="F158" s="448">
        <v>50</v>
      </c>
      <c r="G158" s="400">
        <v>190</v>
      </c>
      <c r="H158" s="400">
        <v>150</v>
      </c>
      <c r="I158" s="400">
        <v>110</v>
      </c>
      <c r="J158" s="400">
        <v>75</v>
      </c>
      <c r="K158" s="473">
        <f>F158*J158</f>
        <v>3750</v>
      </c>
      <c r="L158" s="363"/>
      <c r="M158" s="360"/>
      <c r="N158" s="248"/>
      <c r="T158" s="258">
        <v>1</v>
      </c>
    </row>
    <row r="159" spans="1:20" ht="90.75" customHeight="1">
      <c r="A159" s="363"/>
      <c r="B159" s="353"/>
      <c r="C159" s="363"/>
      <c r="D159" s="614" t="s">
        <v>819</v>
      </c>
      <c r="E159" s="650" t="s">
        <v>710</v>
      </c>
      <c r="F159" s="448">
        <v>50</v>
      </c>
      <c r="G159" s="400">
        <v>190</v>
      </c>
      <c r="H159" s="400">
        <v>150</v>
      </c>
      <c r="I159" s="400">
        <v>110</v>
      </c>
      <c r="J159" s="400">
        <v>75</v>
      </c>
      <c r="K159" s="473">
        <f>F159*J159</f>
        <v>3750</v>
      </c>
      <c r="L159" s="363"/>
      <c r="M159" s="360"/>
      <c r="N159" s="248"/>
      <c r="T159" s="258">
        <v>1</v>
      </c>
    </row>
    <row r="160" spans="1:20" ht="69" customHeight="1">
      <c r="A160" s="363"/>
      <c r="B160" s="353"/>
      <c r="C160" s="363"/>
      <c r="D160" s="614" t="s">
        <v>821</v>
      </c>
      <c r="E160" s="650" t="s">
        <v>711</v>
      </c>
      <c r="F160" s="448">
        <v>50</v>
      </c>
      <c r="G160" s="400">
        <v>190</v>
      </c>
      <c r="H160" s="400">
        <v>150</v>
      </c>
      <c r="I160" s="400">
        <v>110</v>
      </c>
      <c r="J160" s="400">
        <v>75</v>
      </c>
      <c r="K160" s="473">
        <f>F160*J160</f>
        <v>3750</v>
      </c>
      <c r="L160" s="363"/>
      <c r="M160" s="360"/>
      <c r="N160" s="248"/>
      <c r="T160" s="258">
        <v>1</v>
      </c>
    </row>
    <row r="161" spans="1:20" ht="50.25" customHeight="1">
      <c r="A161" s="363"/>
      <c r="B161" s="353"/>
      <c r="C161" s="363"/>
      <c r="D161" s="614" t="s">
        <v>712</v>
      </c>
      <c r="E161" s="615"/>
      <c r="F161" s="458"/>
      <c r="G161" s="448" t="s">
        <v>24</v>
      </c>
      <c r="H161" s="448" t="s">
        <v>24</v>
      </c>
      <c r="I161" s="448" t="s">
        <v>24</v>
      </c>
      <c r="J161" s="448" t="s">
        <v>24</v>
      </c>
      <c r="K161" s="482"/>
      <c r="L161" s="363"/>
      <c r="M161" s="360"/>
      <c r="N161" s="248"/>
      <c r="T161" s="258">
        <v>1</v>
      </c>
    </row>
    <row r="162" spans="1:21" ht="3" customHeight="1">
      <c r="A162" s="370"/>
      <c r="B162" s="353"/>
      <c r="C162" s="370"/>
      <c r="D162" s="371"/>
      <c r="E162" s="372"/>
      <c r="F162" s="372"/>
      <c r="G162" s="370"/>
      <c r="H162" s="370"/>
      <c r="I162" s="371"/>
      <c r="J162" s="373"/>
      <c r="K162" s="373"/>
      <c r="L162" s="363"/>
      <c r="U162" s="258">
        <v>1</v>
      </c>
    </row>
    <row r="163" spans="1:21" ht="33.75" customHeight="1">
      <c r="A163" s="370"/>
      <c r="B163" s="353"/>
      <c r="C163" s="370"/>
      <c r="D163" s="677" t="s">
        <v>766</v>
      </c>
      <c r="E163" s="678"/>
      <c r="F163" s="470"/>
      <c r="G163" s="361" t="s">
        <v>446</v>
      </c>
      <c r="H163" s="361" t="s">
        <v>833</v>
      </c>
      <c r="I163" s="361" t="s">
        <v>834</v>
      </c>
      <c r="J163" s="361" t="s">
        <v>837</v>
      </c>
      <c r="K163" s="423"/>
      <c r="L163" s="363"/>
      <c r="U163" s="258">
        <v>1</v>
      </c>
    </row>
    <row r="164" spans="1:21" ht="3" customHeight="1">
      <c r="A164" s="370"/>
      <c r="B164" s="353"/>
      <c r="C164" s="370"/>
      <c r="D164" s="371"/>
      <c r="E164" s="372"/>
      <c r="F164" s="372"/>
      <c r="G164" s="370"/>
      <c r="H164" s="370"/>
      <c r="I164" s="371"/>
      <c r="J164" s="373"/>
      <c r="K164" s="373"/>
      <c r="L164" s="363"/>
      <c r="U164" s="258">
        <v>1</v>
      </c>
    </row>
    <row r="165" spans="1:21" ht="19.5" customHeight="1">
      <c r="A165" s="363"/>
      <c r="B165" s="353"/>
      <c r="C165" s="363"/>
      <c r="D165" s="608" t="s">
        <v>835</v>
      </c>
      <c r="E165" s="609"/>
      <c r="F165" s="492"/>
      <c r="G165" s="655">
        <v>50</v>
      </c>
      <c r="H165" s="656"/>
      <c r="I165" s="498">
        <v>5</v>
      </c>
      <c r="J165" s="251">
        <f>G165*I165</f>
        <v>250</v>
      </c>
      <c r="K165" s="352"/>
      <c r="L165" s="363"/>
      <c r="U165" s="258">
        <v>1</v>
      </c>
    </row>
    <row r="166" spans="1:21" ht="31.5" customHeight="1">
      <c r="A166" s="370"/>
      <c r="B166" s="353"/>
      <c r="C166" s="370"/>
      <c r="D166" s="371"/>
      <c r="E166" s="372"/>
      <c r="F166" s="372"/>
      <c r="G166" s="361" t="s">
        <v>838</v>
      </c>
      <c r="H166" s="370"/>
      <c r="I166" s="361" t="s">
        <v>839</v>
      </c>
      <c r="J166" s="361" t="s">
        <v>840</v>
      </c>
      <c r="K166" s="373"/>
      <c r="L166" s="363"/>
      <c r="U166" s="258"/>
    </row>
    <row r="167" spans="1:25" ht="3" customHeight="1">
      <c r="A167" s="370"/>
      <c r="B167" s="353"/>
      <c r="C167" s="370"/>
      <c r="D167" s="371"/>
      <c r="E167" s="372"/>
      <c r="F167" s="372"/>
      <c r="G167" s="370"/>
      <c r="H167" s="370"/>
      <c r="I167" s="371"/>
      <c r="J167" s="373"/>
      <c r="K167" s="373"/>
      <c r="L167" s="363"/>
      <c r="U167" s="258">
        <v>1</v>
      </c>
      <c r="X167" s="356"/>
      <c r="Y167" s="363"/>
    </row>
    <row r="168" spans="1:25" ht="19.5" customHeight="1">
      <c r="A168" s="363"/>
      <c r="B168" s="353"/>
      <c r="C168" s="363"/>
      <c r="D168" s="608" t="s">
        <v>836</v>
      </c>
      <c r="E168" s="609"/>
      <c r="F168" s="492"/>
      <c r="G168" s="499">
        <v>250</v>
      </c>
      <c r="H168" s="428"/>
      <c r="I168" s="251">
        <v>55</v>
      </c>
      <c r="J168" s="251">
        <f>G168*I168</f>
        <v>13750</v>
      </c>
      <c r="K168" s="352"/>
      <c r="L168" s="363"/>
      <c r="U168" s="258">
        <v>1</v>
      </c>
      <c r="X168" s="251">
        <v>0</v>
      </c>
      <c r="Y168" s="363"/>
    </row>
    <row r="169" spans="1:25" ht="3" customHeight="1">
      <c r="A169" s="370"/>
      <c r="B169" s="353"/>
      <c r="C169" s="370"/>
      <c r="D169" s="371"/>
      <c r="E169" s="372"/>
      <c r="F169" s="372"/>
      <c r="G169" s="370"/>
      <c r="H169" s="370"/>
      <c r="I169" s="371"/>
      <c r="J169" s="373"/>
      <c r="K169" s="373"/>
      <c r="L169" s="363"/>
      <c r="U169" s="258">
        <v>1</v>
      </c>
      <c r="X169" s="356"/>
      <c r="Y169" s="363"/>
    </row>
    <row r="170" spans="1:21" ht="38.25" customHeight="1">
      <c r="A170" s="363"/>
      <c r="B170" s="353"/>
      <c r="C170" s="363"/>
      <c r="D170" s="634" t="s">
        <v>713</v>
      </c>
      <c r="E170" s="635"/>
      <c r="F170" s="462"/>
      <c r="G170" s="361" t="s">
        <v>419</v>
      </c>
      <c r="H170" s="361"/>
      <c r="I170" s="361" t="s">
        <v>801</v>
      </c>
      <c r="J170" s="361" t="s">
        <v>259</v>
      </c>
      <c r="K170" s="423"/>
      <c r="L170" s="363"/>
      <c r="M170" s="358" t="s">
        <v>395</v>
      </c>
      <c r="N170" s="358" t="s">
        <v>390</v>
      </c>
      <c r="O170" s="254" t="s">
        <v>394</v>
      </c>
      <c r="P170" s="254" t="s">
        <v>393</v>
      </c>
      <c r="Q170" s="254" t="s">
        <v>392</v>
      </c>
      <c r="R170" s="254" t="s">
        <v>212</v>
      </c>
      <c r="S170" s="254" t="s">
        <v>391</v>
      </c>
      <c r="T170" s="254" t="s">
        <v>396</v>
      </c>
      <c r="U170" s="258">
        <v>1</v>
      </c>
    </row>
    <row r="171" spans="1:21" ht="3.75" customHeight="1">
      <c r="A171" s="370"/>
      <c r="B171" s="353"/>
      <c r="C171" s="370"/>
      <c r="D171" s="371"/>
      <c r="E171" s="372"/>
      <c r="F171" s="372"/>
      <c r="G171" s="370"/>
      <c r="H171" s="370"/>
      <c r="I171" s="371"/>
      <c r="J171" s="373"/>
      <c r="K171" s="373"/>
      <c r="L171" s="363"/>
      <c r="U171" s="258"/>
    </row>
    <row r="172" spans="1:21" ht="15.75" customHeight="1">
      <c r="A172" s="363"/>
      <c r="B172" s="353"/>
      <c r="C172" s="363"/>
      <c r="D172" s="647" t="s">
        <v>714</v>
      </c>
      <c r="E172" s="648"/>
      <c r="F172" s="466"/>
      <c r="G172" s="386" t="s">
        <v>416</v>
      </c>
      <c r="H172" s="386"/>
      <c r="I172" s="434">
        <v>150</v>
      </c>
      <c r="J172" s="388">
        <f>G172*I172</f>
        <v>23250</v>
      </c>
      <c r="K172" s="472"/>
      <c r="L172" s="363"/>
      <c r="M172" s="389"/>
      <c r="N172" s="389"/>
      <c r="O172" s="390"/>
      <c r="P172" s="390"/>
      <c r="Q172" s="390"/>
      <c r="R172" s="390"/>
      <c r="S172" s="390"/>
      <c r="T172" s="401"/>
      <c r="U172" s="258">
        <v>1</v>
      </c>
    </row>
    <row r="173" spans="1:21" ht="15.75" customHeight="1">
      <c r="A173" s="363"/>
      <c r="B173" s="353"/>
      <c r="C173" s="363"/>
      <c r="D173" s="622" t="s">
        <v>715</v>
      </c>
      <c r="E173" s="623" t="s">
        <v>412</v>
      </c>
      <c r="F173" s="454"/>
      <c r="G173" s="386" t="s">
        <v>418</v>
      </c>
      <c r="H173" s="386"/>
      <c r="I173" s="434">
        <v>110</v>
      </c>
      <c r="J173" s="388">
        <f aca="true" t="shared" si="4" ref="J173:J208">G173*I173</f>
        <v>19250</v>
      </c>
      <c r="K173" s="472"/>
      <c r="L173" s="363"/>
      <c r="M173" s="389"/>
      <c r="N173" s="389"/>
      <c r="O173" s="390"/>
      <c r="P173" s="390"/>
      <c r="Q173" s="390"/>
      <c r="R173" s="390"/>
      <c r="S173" s="390"/>
      <c r="T173" s="401"/>
      <c r="U173" s="258">
        <v>1</v>
      </c>
    </row>
    <row r="174" spans="1:21" ht="15.75" customHeight="1">
      <c r="A174" s="363"/>
      <c r="B174" s="353"/>
      <c r="C174" s="363"/>
      <c r="D174" s="622" t="s">
        <v>716</v>
      </c>
      <c r="E174" s="623" t="s">
        <v>413</v>
      </c>
      <c r="F174" s="454"/>
      <c r="G174" s="386" t="s">
        <v>638</v>
      </c>
      <c r="H174" s="386"/>
      <c r="I174" s="434">
        <v>150</v>
      </c>
      <c r="J174" s="388">
        <f t="shared" si="4"/>
        <v>38850</v>
      </c>
      <c r="K174" s="472"/>
      <c r="L174" s="363"/>
      <c r="M174" s="389"/>
      <c r="N174" s="389"/>
      <c r="O174" s="390"/>
      <c r="P174" s="390"/>
      <c r="Q174" s="390"/>
      <c r="R174" s="390"/>
      <c r="S174" s="390"/>
      <c r="T174" s="401"/>
      <c r="U174" s="258">
        <v>1</v>
      </c>
    </row>
    <row r="175" spans="1:21" ht="4.5" customHeight="1">
      <c r="A175" s="363"/>
      <c r="B175" s="353"/>
      <c r="C175" s="363"/>
      <c r="D175" s="332"/>
      <c r="E175" s="354" t="s">
        <v>398</v>
      </c>
      <c r="F175" s="354"/>
      <c r="G175" s="402">
        <f>T175</f>
        <v>0</v>
      </c>
      <c r="H175" s="402"/>
      <c r="I175" s="402">
        <f>U175</f>
        <v>1</v>
      </c>
      <c r="J175" s="403">
        <f t="shared" si="4"/>
        <v>0</v>
      </c>
      <c r="K175" s="484"/>
      <c r="L175" s="363"/>
      <c r="T175" s="401"/>
      <c r="U175" s="258">
        <v>1</v>
      </c>
    </row>
    <row r="176" spans="1:21" ht="15.75" customHeight="1">
      <c r="A176" s="363"/>
      <c r="B176" s="353"/>
      <c r="C176" s="363"/>
      <c r="D176" s="647" t="s">
        <v>717</v>
      </c>
      <c r="E176" s="648" t="s">
        <v>165</v>
      </c>
      <c r="F176" s="466"/>
      <c r="G176" s="386" t="s">
        <v>637</v>
      </c>
      <c r="H176" s="386"/>
      <c r="I176" s="434">
        <v>170</v>
      </c>
      <c r="J176" s="388">
        <f t="shared" si="4"/>
        <v>25500</v>
      </c>
      <c r="K176" s="472"/>
      <c r="L176" s="363"/>
      <c r="M176" s="389"/>
      <c r="N176" s="389"/>
      <c r="O176" s="390"/>
      <c r="P176" s="390"/>
      <c r="Q176" s="390"/>
      <c r="R176" s="390"/>
      <c r="S176" s="390"/>
      <c r="T176" s="401"/>
      <c r="U176" s="258">
        <v>1</v>
      </c>
    </row>
    <row r="177" spans="1:21" ht="15.75" customHeight="1">
      <c r="A177" s="363"/>
      <c r="B177" s="353"/>
      <c r="C177" s="363"/>
      <c r="D177" s="622" t="s">
        <v>718</v>
      </c>
      <c r="E177" s="623" t="s">
        <v>165</v>
      </c>
      <c r="F177" s="454"/>
      <c r="G177" s="386" t="s">
        <v>637</v>
      </c>
      <c r="H177" s="386"/>
      <c r="I177" s="434">
        <v>170</v>
      </c>
      <c r="J177" s="388">
        <f t="shared" si="4"/>
        <v>25500</v>
      </c>
      <c r="K177" s="472"/>
      <c r="L177" s="363"/>
      <c r="M177" s="389"/>
      <c r="N177" s="389"/>
      <c r="O177" s="390"/>
      <c r="P177" s="390"/>
      <c r="Q177" s="390"/>
      <c r="R177" s="390"/>
      <c r="S177" s="390"/>
      <c r="T177" s="401"/>
      <c r="U177" s="258">
        <v>1</v>
      </c>
    </row>
    <row r="178" spans="1:21" ht="15.75" customHeight="1">
      <c r="A178" s="363"/>
      <c r="B178" s="353"/>
      <c r="C178" s="363"/>
      <c r="D178" s="622" t="s">
        <v>719</v>
      </c>
      <c r="E178" s="623"/>
      <c r="F178" s="454"/>
      <c r="G178" s="386" t="s">
        <v>637</v>
      </c>
      <c r="H178" s="386"/>
      <c r="I178" s="434">
        <v>170</v>
      </c>
      <c r="J178" s="388">
        <f t="shared" si="4"/>
        <v>25500</v>
      </c>
      <c r="K178" s="472"/>
      <c r="L178" s="363"/>
      <c r="M178" s="389"/>
      <c r="N178" s="389"/>
      <c r="O178" s="390"/>
      <c r="P178" s="390"/>
      <c r="Q178" s="390"/>
      <c r="R178" s="390"/>
      <c r="S178" s="390"/>
      <c r="T178" s="401"/>
      <c r="U178" s="258">
        <v>1</v>
      </c>
    </row>
    <row r="179" spans="1:21" ht="4.5" customHeight="1">
      <c r="A179" s="363"/>
      <c r="B179" s="353"/>
      <c r="C179" s="363"/>
      <c r="D179" s="332"/>
      <c r="E179" s="354" t="s">
        <v>399</v>
      </c>
      <c r="F179" s="354"/>
      <c r="G179" s="402">
        <f>T179</f>
        <v>0</v>
      </c>
      <c r="H179" s="402"/>
      <c r="I179" s="402">
        <f>U179</f>
        <v>1</v>
      </c>
      <c r="J179" s="403">
        <f t="shared" si="4"/>
        <v>0</v>
      </c>
      <c r="K179" s="484"/>
      <c r="L179" s="363"/>
      <c r="T179" s="401"/>
      <c r="U179" s="258">
        <v>1</v>
      </c>
    </row>
    <row r="180" spans="1:21" ht="15.75" customHeight="1">
      <c r="A180" s="363"/>
      <c r="B180" s="353"/>
      <c r="C180" s="363"/>
      <c r="D180" s="647" t="s">
        <v>720</v>
      </c>
      <c r="E180" s="648"/>
      <c r="F180" s="466"/>
      <c r="G180" s="386" t="s">
        <v>415</v>
      </c>
      <c r="H180" s="386"/>
      <c r="I180" s="434">
        <v>110</v>
      </c>
      <c r="J180" s="388">
        <f t="shared" si="4"/>
        <v>12100</v>
      </c>
      <c r="K180" s="472"/>
      <c r="L180" s="363"/>
      <c r="M180" s="389"/>
      <c r="N180" s="389"/>
      <c r="O180" s="390"/>
      <c r="P180" s="390"/>
      <c r="Q180" s="390"/>
      <c r="R180" s="390"/>
      <c r="S180" s="390"/>
      <c r="T180" s="401"/>
      <c r="U180" s="258">
        <v>1</v>
      </c>
    </row>
    <row r="181" spans="1:21" ht="15.75" customHeight="1">
      <c r="A181" s="363"/>
      <c r="B181" s="353"/>
      <c r="C181" s="363"/>
      <c r="D181" s="622" t="s">
        <v>721</v>
      </c>
      <c r="E181" s="623"/>
      <c r="F181" s="454"/>
      <c r="G181" s="386" t="s">
        <v>417</v>
      </c>
      <c r="H181" s="386"/>
      <c r="I181" s="434">
        <v>110</v>
      </c>
      <c r="J181" s="388">
        <f t="shared" si="4"/>
        <v>8250</v>
      </c>
      <c r="K181" s="472"/>
      <c r="L181" s="363"/>
      <c r="M181" s="389"/>
      <c r="N181" s="389"/>
      <c r="O181" s="390"/>
      <c r="P181" s="390"/>
      <c r="Q181" s="390"/>
      <c r="R181" s="390"/>
      <c r="S181" s="390"/>
      <c r="T181" s="401"/>
      <c r="U181" s="258">
        <v>1</v>
      </c>
    </row>
    <row r="182" spans="1:21" ht="15.75" customHeight="1">
      <c r="A182" s="363"/>
      <c r="B182" s="353"/>
      <c r="C182" s="363"/>
      <c r="D182" s="622" t="s">
        <v>722</v>
      </c>
      <c r="E182" s="623"/>
      <c r="F182" s="454"/>
      <c r="G182" s="386" t="s">
        <v>417</v>
      </c>
      <c r="H182" s="386"/>
      <c r="I182" s="434">
        <v>110</v>
      </c>
      <c r="J182" s="388">
        <f t="shared" si="4"/>
        <v>8250</v>
      </c>
      <c r="K182" s="472"/>
      <c r="L182" s="363"/>
      <c r="M182" s="389"/>
      <c r="N182" s="389"/>
      <c r="O182" s="390"/>
      <c r="P182" s="390"/>
      <c r="Q182" s="390"/>
      <c r="R182" s="390"/>
      <c r="S182" s="390"/>
      <c r="T182" s="401"/>
      <c r="U182" s="258">
        <v>1</v>
      </c>
    </row>
    <row r="183" spans="1:21" ht="4.5" customHeight="1">
      <c r="A183" s="363"/>
      <c r="B183" s="353"/>
      <c r="C183" s="363"/>
      <c r="D183" s="332"/>
      <c r="E183" s="354" t="s">
        <v>402</v>
      </c>
      <c r="F183" s="354"/>
      <c r="G183" s="402">
        <f>T183</f>
        <v>0</v>
      </c>
      <c r="H183" s="402"/>
      <c r="I183" s="356"/>
      <c r="J183" s="393">
        <f t="shared" si="4"/>
        <v>0</v>
      </c>
      <c r="K183" s="480"/>
      <c r="L183" s="363"/>
      <c r="T183" s="401"/>
      <c r="U183" s="258">
        <v>1</v>
      </c>
    </row>
    <row r="184" spans="1:21" ht="15.75" customHeight="1">
      <c r="A184" s="363"/>
      <c r="B184" s="353"/>
      <c r="C184" s="363"/>
      <c r="D184" s="647" t="s">
        <v>723</v>
      </c>
      <c r="E184" s="648"/>
      <c r="F184" s="466"/>
      <c r="G184" s="386" t="s">
        <v>415</v>
      </c>
      <c r="H184" s="386"/>
      <c r="I184" s="434">
        <v>115</v>
      </c>
      <c r="J184" s="388">
        <f t="shared" si="4"/>
        <v>12650</v>
      </c>
      <c r="K184" s="472"/>
      <c r="L184" s="363"/>
      <c r="M184" s="389"/>
      <c r="N184" s="389"/>
      <c r="O184" s="390"/>
      <c r="P184" s="390"/>
      <c r="Q184" s="390"/>
      <c r="R184" s="390"/>
      <c r="S184" s="390"/>
      <c r="T184" s="401"/>
      <c r="U184" s="258">
        <v>1</v>
      </c>
    </row>
    <row r="185" spans="1:21" ht="15.75" customHeight="1">
      <c r="A185" s="363"/>
      <c r="B185" s="353"/>
      <c r="C185" s="363"/>
      <c r="D185" s="622" t="s">
        <v>724</v>
      </c>
      <c r="E185" s="623" t="s">
        <v>363</v>
      </c>
      <c r="F185" s="454"/>
      <c r="G185" s="386" t="s">
        <v>415</v>
      </c>
      <c r="H185" s="386"/>
      <c r="I185" s="434">
        <v>170</v>
      </c>
      <c r="J185" s="388">
        <f t="shared" si="4"/>
        <v>18700</v>
      </c>
      <c r="K185" s="472"/>
      <c r="L185" s="363"/>
      <c r="M185" s="389"/>
      <c r="N185" s="389"/>
      <c r="O185" s="390"/>
      <c r="P185" s="390"/>
      <c r="Q185" s="390"/>
      <c r="R185" s="390"/>
      <c r="S185" s="390"/>
      <c r="T185" s="401"/>
      <c r="U185" s="258">
        <v>1</v>
      </c>
    </row>
    <row r="186" spans="1:24" ht="15.75" customHeight="1">
      <c r="A186" s="363"/>
      <c r="B186" s="353"/>
      <c r="C186" s="363"/>
      <c r="D186" s="622" t="s">
        <v>725</v>
      </c>
      <c r="E186" s="623" t="s">
        <v>363</v>
      </c>
      <c r="F186" s="454"/>
      <c r="G186" s="386">
        <v>49</v>
      </c>
      <c r="H186" s="386"/>
      <c r="I186" s="434">
        <v>170</v>
      </c>
      <c r="J186" s="388">
        <f t="shared" si="4"/>
        <v>8330</v>
      </c>
      <c r="K186" s="472"/>
      <c r="L186" s="363"/>
      <c r="M186" s="389"/>
      <c r="N186" s="389"/>
      <c r="O186" s="390"/>
      <c r="P186" s="390"/>
      <c r="Q186" s="390"/>
      <c r="R186" s="390"/>
      <c r="S186" s="390"/>
      <c r="T186" s="401"/>
      <c r="U186" s="258">
        <v>1</v>
      </c>
      <c r="X186" s="248" t="s">
        <v>825</v>
      </c>
    </row>
    <row r="187" spans="1:21" ht="4.5" customHeight="1">
      <c r="A187" s="363"/>
      <c r="B187" s="353"/>
      <c r="C187" s="363"/>
      <c r="D187" s="332"/>
      <c r="E187" s="354" t="s">
        <v>402</v>
      </c>
      <c r="F187" s="354"/>
      <c r="G187" s="355"/>
      <c r="H187" s="355"/>
      <c r="I187" s="356"/>
      <c r="J187" s="393">
        <f t="shared" si="4"/>
        <v>0</v>
      </c>
      <c r="K187" s="480"/>
      <c r="L187" s="363"/>
      <c r="M187" s="358"/>
      <c r="N187" s="358"/>
      <c r="O187" s="254"/>
      <c r="P187" s="254"/>
      <c r="Q187" s="254"/>
      <c r="R187" s="254"/>
      <c r="S187" s="254"/>
      <c r="T187" s="401"/>
      <c r="U187" s="258">
        <v>1</v>
      </c>
    </row>
    <row r="188" spans="1:24" ht="15.75" customHeight="1">
      <c r="A188" s="363"/>
      <c r="B188" s="353"/>
      <c r="C188" s="363"/>
      <c r="D188" s="647" t="s">
        <v>726</v>
      </c>
      <c r="E188" s="648" t="s">
        <v>365</v>
      </c>
      <c r="F188" s="466"/>
      <c r="G188" s="386">
        <v>101</v>
      </c>
      <c r="H188" s="386"/>
      <c r="I188" s="434">
        <v>160</v>
      </c>
      <c r="J188" s="388">
        <f t="shared" si="4"/>
        <v>16160</v>
      </c>
      <c r="K188" s="472"/>
      <c r="L188" s="363"/>
      <c r="M188" s="389"/>
      <c r="N188" s="389"/>
      <c r="O188" s="390"/>
      <c r="P188" s="390"/>
      <c r="Q188" s="390"/>
      <c r="R188" s="390"/>
      <c r="S188" s="390"/>
      <c r="T188" s="401"/>
      <c r="U188" s="258">
        <v>1</v>
      </c>
      <c r="X188" s="248" t="s">
        <v>825</v>
      </c>
    </row>
    <row r="189" spans="1:21" ht="15.75" customHeight="1">
      <c r="A189" s="363"/>
      <c r="B189" s="353"/>
      <c r="C189" s="363"/>
      <c r="D189" s="622" t="s">
        <v>727</v>
      </c>
      <c r="E189" s="623"/>
      <c r="F189" s="454"/>
      <c r="G189" s="386" t="s">
        <v>417</v>
      </c>
      <c r="H189" s="386"/>
      <c r="I189" s="434">
        <v>115</v>
      </c>
      <c r="J189" s="388">
        <f t="shared" si="4"/>
        <v>8625</v>
      </c>
      <c r="K189" s="472"/>
      <c r="L189" s="363"/>
      <c r="M189" s="389"/>
      <c r="N189" s="389"/>
      <c r="O189" s="390"/>
      <c r="P189" s="390"/>
      <c r="Q189" s="390"/>
      <c r="R189" s="390"/>
      <c r="S189" s="390"/>
      <c r="T189" s="401"/>
      <c r="U189" s="258">
        <v>1</v>
      </c>
    </row>
    <row r="190" spans="1:21" ht="15.75" customHeight="1">
      <c r="A190" s="363"/>
      <c r="B190" s="353"/>
      <c r="C190" s="363"/>
      <c r="D190" s="622" t="s">
        <v>728</v>
      </c>
      <c r="E190" s="623" t="s">
        <v>693</v>
      </c>
      <c r="F190" s="454"/>
      <c r="G190" s="386" t="s">
        <v>417</v>
      </c>
      <c r="H190" s="386"/>
      <c r="I190" s="434">
        <v>115</v>
      </c>
      <c r="J190" s="388">
        <f t="shared" si="4"/>
        <v>8625</v>
      </c>
      <c r="K190" s="472"/>
      <c r="L190" s="363"/>
      <c r="M190" s="389"/>
      <c r="N190" s="389"/>
      <c r="O190" s="390"/>
      <c r="P190" s="390"/>
      <c r="Q190" s="390"/>
      <c r="R190" s="390"/>
      <c r="S190" s="390"/>
      <c r="T190" s="401"/>
      <c r="U190" s="258">
        <v>1</v>
      </c>
    </row>
    <row r="191" spans="1:21" ht="14.25" customHeight="1" hidden="1">
      <c r="A191" s="363"/>
      <c r="B191" s="353"/>
      <c r="C191" s="363"/>
      <c r="D191" s="614" t="s">
        <v>729</v>
      </c>
      <c r="E191" s="615" t="s">
        <v>729</v>
      </c>
      <c r="F191" s="451"/>
      <c r="G191" s="386">
        <f>T191</f>
        <v>0</v>
      </c>
      <c r="H191" s="386"/>
      <c r="I191" s="434">
        <v>55</v>
      </c>
      <c r="J191" s="388">
        <f t="shared" si="4"/>
        <v>0</v>
      </c>
      <c r="K191" s="472"/>
      <c r="L191" s="363"/>
      <c r="T191" s="401"/>
      <c r="U191" s="258"/>
    </row>
    <row r="192" spans="1:21" ht="14.25" customHeight="1" hidden="1">
      <c r="A192" s="363"/>
      <c r="B192" s="353"/>
      <c r="C192" s="363"/>
      <c r="D192" s="614" t="s">
        <v>730</v>
      </c>
      <c r="E192" s="615" t="s">
        <v>730</v>
      </c>
      <c r="F192" s="451"/>
      <c r="G192" s="386">
        <f>T192</f>
        <v>0</v>
      </c>
      <c r="H192" s="386"/>
      <c r="I192" s="434">
        <v>55</v>
      </c>
      <c r="J192" s="388">
        <f t="shared" si="4"/>
        <v>0</v>
      </c>
      <c r="K192" s="472"/>
      <c r="L192" s="363"/>
      <c r="T192" s="401"/>
      <c r="U192" s="258"/>
    </row>
    <row r="193" spans="1:21" ht="4.5" customHeight="1">
      <c r="A193" s="363"/>
      <c r="B193" s="353"/>
      <c r="C193" s="363"/>
      <c r="D193" s="332"/>
      <c r="E193" s="354" t="s">
        <v>402</v>
      </c>
      <c r="F193" s="354"/>
      <c r="G193" s="402">
        <f>T193</f>
        <v>0</v>
      </c>
      <c r="H193" s="402"/>
      <c r="I193" s="356"/>
      <c r="J193" s="393">
        <f t="shared" si="4"/>
        <v>0</v>
      </c>
      <c r="K193" s="480"/>
      <c r="L193" s="363"/>
      <c r="T193" s="401"/>
      <c r="U193" s="258">
        <v>1</v>
      </c>
    </row>
    <row r="194" spans="1:21" ht="15.75" customHeight="1">
      <c r="A194" s="363"/>
      <c r="B194" s="353"/>
      <c r="C194" s="363"/>
      <c r="D194" s="647" t="s">
        <v>731</v>
      </c>
      <c r="E194" s="648"/>
      <c r="F194" s="466"/>
      <c r="G194" s="386" t="s">
        <v>417</v>
      </c>
      <c r="H194" s="386"/>
      <c r="I194" s="434">
        <v>115</v>
      </c>
      <c r="J194" s="388">
        <f t="shared" si="4"/>
        <v>8625</v>
      </c>
      <c r="K194" s="472"/>
      <c r="L194" s="363"/>
      <c r="M194" s="389"/>
      <c r="N194" s="389"/>
      <c r="O194" s="390"/>
      <c r="P194" s="390"/>
      <c r="Q194" s="390"/>
      <c r="R194" s="390"/>
      <c r="S194" s="390"/>
      <c r="T194" s="401"/>
      <c r="U194" s="258">
        <v>1</v>
      </c>
    </row>
    <row r="195" spans="1:21" ht="15.75" customHeight="1">
      <c r="A195" s="363"/>
      <c r="B195" s="353"/>
      <c r="C195" s="363"/>
      <c r="D195" s="622" t="s">
        <v>732</v>
      </c>
      <c r="E195" s="623"/>
      <c r="F195" s="454"/>
      <c r="G195" s="386" t="s">
        <v>417</v>
      </c>
      <c r="H195" s="386"/>
      <c r="I195" s="434">
        <v>115</v>
      </c>
      <c r="J195" s="388">
        <f t="shared" si="4"/>
        <v>8625</v>
      </c>
      <c r="K195" s="472"/>
      <c r="L195" s="363"/>
      <c r="M195" s="389"/>
      <c r="N195" s="389"/>
      <c r="O195" s="390"/>
      <c r="P195" s="390"/>
      <c r="Q195" s="390"/>
      <c r="R195" s="390"/>
      <c r="S195" s="390"/>
      <c r="T195" s="401"/>
      <c r="U195" s="258">
        <v>1</v>
      </c>
    </row>
    <row r="196" spans="1:21" ht="15.75" customHeight="1">
      <c r="A196" s="363"/>
      <c r="B196" s="353"/>
      <c r="C196" s="363"/>
      <c r="D196" s="622" t="s">
        <v>733</v>
      </c>
      <c r="E196" s="623" t="s">
        <v>693</v>
      </c>
      <c r="F196" s="454"/>
      <c r="G196" s="386" t="s">
        <v>417</v>
      </c>
      <c r="H196" s="386"/>
      <c r="I196" s="434">
        <v>115</v>
      </c>
      <c r="J196" s="388">
        <f t="shared" si="4"/>
        <v>8625</v>
      </c>
      <c r="K196" s="472"/>
      <c r="L196" s="363"/>
      <c r="M196" s="389"/>
      <c r="N196" s="389"/>
      <c r="O196" s="390"/>
      <c r="P196" s="390"/>
      <c r="Q196" s="390"/>
      <c r="R196" s="390"/>
      <c r="S196" s="390"/>
      <c r="T196" s="401"/>
      <c r="U196" s="258">
        <v>1</v>
      </c>
    </row>
    <row r="197" spans="1:21" ht="4.5" customHeight="1">
      <c r="A197" s="363"/>
      <c r="B197" s="353"/>
      <c r="C197" s="363"/>
      <c r="D197" s="332"/>
      <c r="E197" s="354" t="s">
        <v>400</v>
      </c>
      <c r="F197" s="354"/>
      <c r="G197" s="402">
        <f>T197</f>
        <v>0</v>
      </c>
      <c r="H197" s="402"/>
      <c r="I197" s="356"/>
      <c r="J197" s="393">
        <f t="shared" si="4"/>
        <v>0</v>
      </c>
      <c r="K197" s="480"/>
      <c r="L197" s="363"/>
      <c r="T197" s="401"/>
      <c r="U197" s="258">
        <v>1</v>
      </c>
    </row>
    <row r="198" spans="1:21" ht="15.75" customHeight="1">
      <c r="A198" s="363"/>
      <c r="B198" s="353"/>
      <c r="C198" s="363"/>
      <c r="D198" s="647" t="s">
        <v>734</v>
      </c>
      <c r="E198" s="648"/>
      <c r="F198" s="466"/>
      <c r="G198" s="386" t="s">
        <v>415</v>
      </c>
      <c r="H198" s="386">
        <v>95</v>
      </c>
      <c r="I198" s="434">
        <v>150</v>
      </c>
      <c r="J198" s="388">
        <f t="shared" si="4"/>
        <v>16500</v>
      </c>
      <c r="K198" s="472"/>
      <c r="L198" s="363"/>
      <c r="M198" s="389"/>
      <c r="N198" s="389"/>
      <c r="O198" s="390"/>
      <c r="P198" s="390"/>
      <c r="Q198" s="390"/>
      <c r="R198" s="390"/>
      <c r="S198" s="390"/>
      <c r="T198" s="401"/>
      <c r="U198" s="258">
        <v>1</v>
      </c>
    </row>
    <row r="199" spans="1:24" ht="15.75" customHeight="1">
      <c r="A199" s="363"/>
      <c r="B199" s="353"/>
      <c r="C199" s="363"/>
      <c r="D199" s="622" t="s">
        <v>735</v>
      </c>
      <c r="E199" s="623"/>
      <c r="F199" s="454"/>
      <c r="G199" s="386" t="s">
        <v>415</v>
      </c>
      <c r="H199" s="386">
        <v>95</v>
      </c>
      <c r="I199" s="434">
        <v>150</v>
      </c>
      <c r="J199" s="388">
        <f t="shared" si="4"/>
        <v>16500</v>
      </c>
      <c r="K199" s="472"/>
      <c r="L199" s="363"/>
      <c r="M199" s="389"/>
      <c r="N199" s="389"/>
      <c r="O199" s="390"/>
      <c r="P199" s="390"/>
      <c r="Q199" s="390"/>
      <c r="R199" s="390"/>
      <c r="S199" s="390"/>
      <c r="T199" s="401"/>
      <c r="U199" s="258">
        <v>1</v>
      </c>
      <c r="X199" s="248" t="s">
        <v>825</v>
      </c>
    </row>
    <row r="200" spans="1:21" ht="15.75" customHeight="1">
      <c r="A200" s="363"/>
      <c r="B200" s="353"/>
      <c r="C200" s="363"/>
      <c r="D200" s="622" t="s">
        <v>736</v>
      </c>
      <c r="E200" s="623"/>
      <c r="F200" s="454"/>
      <c r="G200" s="386" t="s">
        <v>415</v>
      </c>
      <c r="H200" s="386">
        <v>95</v>
      </c>
      <c r="I200" s="434">
        <v>150</v>
      </c>
      <c r="J200" s="388">
        <f t="shared" si="4"/>
        <v>16500</v>
      </c>
      <c r="K200" s="472"/>
      <c r="L200" s="363"/>
      <c r="M200" s="389"/>
      <c r="N200" s="389"/>
      <c r="O200" s="390"/>
      <c r="P200" s="390"/>
      <c r="Q200" s="390"/>
      <c r="R200" s="390"/>
      <c r="S200" s="390"/>
      <c r="T200" s="401"/>
      <c r="U200" s="258">
        <v>1</v>
      </c>
    </row>
    <row r="201" spans="1:21" ht="4.5" customHeight="1">
      <c r="A201" s="363"/>
      <c r="B201" s="353"/>
      <c r="C201" s="363"/>
      <c r="D201" s="332"/>
      <c r="E201" s="354" t="s">
        <v>400</v>
      </c>
      <c r="F201" s="354"/>
      <c r="G201" s="402">
        <f>T201</f>
        <v>0</v>
      </c>
      <c r="H201" s="402"/>
      <c r="I201" s="356"/>
      <c r="J201" s="393">
        <f t="shared" si="4"/>
        <v>0</v>
      </c>
      <c r="K201" s="480"/>
      <c r="L201" s="363"/>
      <c r="T201" s="401"/>
      <c r="U201" s="258">
        <v>1</v>
      </c>
    </row>
    <row r="202" spans="1:21" ht="15.75" customHeight="1">
      <c r="A202" s="363"/>
      <c r="B202" s="353"/>
      <c r="C202" s="363"/>
      <c r="D202" s="647" t="s">
        <v>737</v>
      </c>
      <c r="E202" s="648"/>
      <c r="F202" s="466"/>
      <c r="G202" s="386" t="s">
        <v>415</v>
      </c>
      <c r="H202" s="386"/>
      <c r="I202" s="434">
        <v>150</v>
      </c>
      <c r="J202" s="388">
        <f t="shared" si="4"/>
        <v>16500</v>
      </c>
      <c r="K202" s="472"/>
      <c r="L202" s="363"/>
      <c r="M202" s="389"/>
      <c r="N202" s="389"/>
      <c r="O202" s="390"/>
      <c r="P202" s="390"/>
      <c r="Q202" s="390"/>
      <c r="R202" s="390"/>
      <c r="S202" s="390"/>
      <c r="T202" s="401"/>
      <c r="U202" s="258">
        <v>1</v>
      </c>
    </row>
    <row r="203" spans="1:21" ht="15.75" customHeight="1">
      <c r="A203" s="363"/>
      <c r="B203" s="353"/>
      <c r="C203" s="363"/>
      <c r="D203" s="622" t="s">
        <v>738</v>
      </c>
      <c r="E203" s="623"/>
      <c r="F203" s="454"/>
      <c r="G203" s="386" t="s">
        <v>417</v>
      </c>
      <c r="H203" s="386"/>
      <c r="I203" s="434">
        <v>150</v>
      </c>
      <c r="J203" s="388">
        <f t="shared" si="4"/>
        <v>11250</v>
      </c>
      <c r="K203" s="472"/>
      <c r="L203" s="363"/>
      <c r="M203" s="389"/>
      <c r="N203" s="389"/>
      <c r="O203" s="390"/>
      <c r="P203" s="390"/>
      <c r="Q203" s="390"/>
      <c r="R203" s="390"/>
      <c r="S203" s="390"/>
      <c r="T203" s="401"/>
      <c r="U203" s="258">
        <v>1</v>
      </c>
    </row>
    <row r="204" spans="1:21" ht="15.75" customHeight="1">
      <c r="A204" s="363"/>
      <c r="B204" s="353"/>
      <c r="C204" s="363"/>
      <c r="D204" s="622" t="s">
        <v>739</v>
      </c>
      <c r="E204" s="623"/>
      <c r="F204" s="454"/>
      <c r="G204" s="386" t="s">
        <v>417</v>
      </c>
      <c r="H204" s="386"/>
      <c r="I204" s="434">
        <v>150</v>
      </c>
      <c r="J204" s="388">
        <f t="shared" si="4"/>
        <v>11250</v>
      </c>
      <c r="K204" s="472"/>
      <c r="L204" s="363"/>
      <c r="M204" s="389"/>
      <c r="N204" s="389"/>
      <c r="O204" s="390"/>
      <c r="P204" s="390"/>
      <c r="Q204" s="390"/>
      <c r="R204" s="390"/>
      <c r="S204" s="390"/>
      <c r="T204" s="401"/>
      <c r="U204" s="258">
        <v>1</v>
      </c>
    </row>
    <row r="205" spans="1:21" ht="4.5" customHeight="1">
      <c r="A205" s="363"/>
      <c r="B205" s="353"/>
      <c r="C205" s="363"/>
      <c r="D205" s="332"/>
      <c r="E205" s="354" t="s">
        <v>401</v>
      </c>
      <c r="F205" s="354"/>
      <c r="G205" s="402">
        <f>T205</f>
        <v>0</v>
      </c>
      <c r="H205" s="402"/>
      <c r="I205" s="402">
        <f>U205</f>
        <v>1</v>
      </c>
      <c r="J205" s="403">
        <f t="shared" si="4"/>
        <v>0</v>
      </c>
      <c r="K205" s="484"/>
      <c r="L205" s="363"/>
      <c r="T205" s="401"/>
      <c r="U205" s="258">
        <v>1</v>
      </c>
    </row>
    <row r="206" spans="1:21" ht="15.75" customHeight="1">
      <c r="A206" s="363"/>
      <c r="B206" s="353"/>
      <c r="C206" s="363"/>
      <c r="D206" s="647" t="s">
        <v>816</v>
      </c>
      <c r="E206" s="648"/>
      <c r="F206" s="466"/>
      <c r="G206" s="386" t="s">
        <v>415</v>
      </c>
      <c r="H206" s="386"/>
      <c r="I206" s="434">
        <v>170</v>
      </c>
      <c r="J206" s="388">
        <f t="shared" si="4"/>
        <v>18700</v>
      </c>
      <c r="K206" s="472"/>
      <c r="L206" s="363"/>
      <c r="M206" s="389"/>
      <c r="N206" s="389"/>
      <c r="O206" s="390"/>
      <c r="P206" s="390"/>
      <c r="Q206" s="390"/>
      <c r="R206" s="390"/>
      <c r="S206" s="390"/>
      <c r="T206" s="401"/>
      <c r="U206" s="258">
        <v>1</v>
      </c>
    </row>
    <row r="207" spans="1:21" ht="15.75" customHeight="1">
      <c r="A207" s="363"/>
      <c r="B207" s="353"/>
      <c r="C207" s="363"/>
      <c r="D207" s="622" t="s">
        <v>740</v>
      </c>
      <c r="E207" s="623"/>
      <c r="F207" s="454"/>
      <c r="G207" s="386" t="s">
        <v>415</v>
      </c>
      <c r="H207" s="386"/>
      <c r="I207" s="434">
        <v>170</v>
      </c>
      <c r="J207" s="388">
        <f t="shared" si="4"/>
        <v>18700</v>
      </c>
      <c r="K207" s="472"/>
      <c r="L207" s="363"/>
      <c r="M207" s="389"/>
      <c r="N207" s="389"/>
      <c r="O207" s="390"/>
      <c r="P207" s="390"/>
      <c r="Q207" s="390"/>
      <c r="R207" s="390"/>
      <c r="S207" s="390"/>
      <c r="T207" s="401"/>
      <c r="U207" s="258">
        <v>1</v>
      </c>
    </row>
    <row r="208" spans="1:21" ht="15.75" customHeight="1">
      <c r="A208" s="363"/>
      <c r="B208" s="353"/>
      <c r="C208" s="363"/>
      <c r="D208" s="622" t="s">
        <v>741</v>
      </c>
      <c r="E208" s="623" t="s">
        <v>742</v>
      </c>
      <c r="F208" s="454"/>
      <c r="G208" s="386" t="s">
        <v>417</v>
      </c>
      <c r="H208" s="386"/>
      <c r="I208" s="434">
        <v>130</v>
      </c>
      <c r="J208" s="388">
        <f t="shared" si="4"/>
        <v>9750</v>
      </c>
      <c r="K208" s="472"/>
      <c r="L208" s="363"/>
      <c r="M208" s="389"/>
      <c r="N208" s="389"/>
      <c r="O208" s="390"/>
      <c r="P208" s="390"/>
      <c r="Q208" s="390"/>
      <c r="R208" s="390"/>
      <c r="S208" s="390"/>
      <c r="T208" s="401"/>
      <c r="U208" s="258">
        <v>1</v>
      </c>
    </row>
    <row r="209" spans="1:25" ht="4.5" customHeight="1">
      <c r="A209" s="363"/>
      <c r="B209" s="353"/>
      <c r="C209" s="363"/>
      <c r="D209" s="332"/>
      <c r="E209" s="354" t="s">
        <v>400</v>
      </c>
      <c r="F209" s="354"/>
      <c r="G209" s="402">
        <f>T209</f>
        <v>0</v>
      </c>
      <c r="H209" s="402"/>
      <c r="I209" s="356"/>
      <c r="J209" s="356"/>
      <c r="K209" s="474"/>
      <c r="L209" s="363"/>
      <c r="T209" s="391"/>
      <c r="U209" s="258">
        <v>1</v>
      </c>
      <c r="X209" s="373"/>
      <c r="Y209" s="370"/>
    </row>
    <row r="210" spans="1:25" ht="19.5" customHeight="1">
      <c r="A210" s="363"/>
      <c r="B210" s="353"/>
      <c r="C210" s="363"/>
      <c r="D210" s="608" t="s">
        <v>297</v>
      </c>
      <c r="E210" s="609"/>
      <c r="F210" s="492"/>
      <c r="G210" s="251"/>
      <c r="H210" s="428"/>
      <c r="I210" s="251"/>
      <c r="J210" s="251">
        <f>G210*I210</f>
        <v>0</v>
      </c>
      <c r="K210" s="352"/>
      <c r="L210" s="363"/>
      <c r="U210" s="258">
        <v>1</v>
      </c>
      <c r="X210" s="251">
        <v>0</v>
      </c>
      <c r="Y210" s="363"/>
    </row>
    <row r="211" spans="1:25" ht="4.5" customHeight="1">
      <c r="A211" s="363"/>
      <c r="B211" s="353"/>
      <c r="C211" s="363"/>
      <c r="D211" s="332"/>
      <c r="E211" s="354" t="s">
        <v>400</v>
      </c>
      <c r="F211" s="354"/>
      <c r="G211" s="402">
        <f>T211</f>
        <v>0</v>
      </c>
      <c r="H211" s="402"/>
      <c r="I211" s="356"/>
      <c r="J211" s="356"/>
      <c r="K211" s="474"/>
      <c r="L211" s="363"/>
      <c r="T211" s="391"/>
      <c r="U211" s="258">
        <v>1</v>
      </c>
      <c r="X211" s="356"/>
      <c r="Y211" s="363"/>
    </row>
    <row r="212" spans="1:21" ht="27" customHeight="1" hidden="1">
      <c r="A212" s="363"/>
      <c r="B212" s="353"/>
      <c r="C212" s="363"/>
      <c r="D212" s="332"/>
      <c r="E212" s="620" t="s">
        <v>403</v>
      </c>
      <c r="F212" s="620"/>
      <c r="G212" s="621"/>
      <c r="H212" s="404"/>
      <c r="I212" s="356"/>
      <c r="J212" s="357"/>
      <c r="K212" s="474"/>
      <c r="L212" s="363"/>
      <c r="U212" s="258"/>
    </row>
    <row r="213" spans="1:21" ht="38.25" customHeight="1">
      <c r="A213" s="363"/>
      <c r="B213" s="353"/>
      <c r="C213" s="363"/>
      <c r="D213" s="596" t="s">
        <v>824</v>
      </c>
      <c r="E213" s="597"/>
      <c r="F213" s="465"/>
      <c r="G213" s="361" t="s">
        <v>446</v>
      </c>
      <c r="H213" s="361"/>
      <c r="I213" s="361" t="s">
        <v>258</v>
      </c>
      <c r="J213" s="361" t="s">
        <v>259</v>
      </c>
      <c r="K213" s="423"/>
      <c r="L213" s="363"/>
      <c r="U213" s="258">
        <v>1</v>
      </c>
    </row>
    <row r="214" spans="1:21" ht="4.5" customHeight="1">
      <c r="A214" s="363"/>
      <c r="B214" s="353"/>
      <c r="C214" s="363"/>
      <c r="D214" s="332"/>
      <c r="E214" s="354" t="s">
        <v>400</v>
      </c>
      <c r="F214" s="354"/>
      <c r="G214" s="402">
        <f>T214</f>
        <v>0</v>
      </c>
      <c r="H214" s="402"/>
      <c r="I214" s="356"/>
      <c r="J214" s="356"/>
      <c r="K214" s="474"/>
      <c r="L214" s="363"/>
      <c r="T214" s="391"/>
      <c r="U214" s="258">
        <v>1</v>
      </c>
    </row>
    <row r="215" spans="1:21" ht="32.25" customHeight="1">
      <c r="A215" s="363"/>
      <c r="B215" s="353"/>
      <c r="C215" s="363"/>
      <c r="D215" s="630" t="s">
        <v>743</v>
      </c>
      <c r="E215" s="615"/>
      <c r="F215" s="451"/>
      <c r="G215" s="386">
        <v>125</v>
      </c>
      <c r="H215" s="386"/>
      <c r="I215" s="405">
        <v>75</v>
      </c>
      <c r="J215" s="405">
        <f>G215*I215</f>
        <v>9375</v>
      </c>
      <c r="K215" s="485"/>
      <c r="L215" s="363"/>
      <c r="U215" s="258">
        <v>1</v>
      </c>
    </row>
    <row r="216" spans="1:21" ht="32.25" customHeight="1">
      <c r="A216" s="363"/>
      <c r="B216" s="353"/>
      <c r="C216" s="363"/>
      <c r="D216" s="630" t="s">
        <v>744</v>
      </c>
      <c r="E216" s="615"/>
      <c r="F216" s="451"/>
      <c r="G216" s="386">
        <v>75</v>
      </c>
      <c r="H216" s="386"/>
      <c r="I216" s="405">
        <v>75</v>
      </c>
      <c r="J216" s="405">
        <f>G216*I216</f>
        <v>5625</v>
      </c>
      <c r="K216" s="485"/>
      <c r="L216" s="363"/>
      <c r="U216" s="258">
        <v>1</v>
      </c>
    </row>
    <row r="217" spans="1:21" ht="32.25" customHeight="1">
      <c r="A217" s="363"/>
      <c r="B217" s="353"/>
      <c r="C217" s="363"/>
      <c r="D217" s="630" t="s">
        <v>745</v>
      </c>
      <c r="E217" s="615"/>
      <c r="F217" s="451"/>
      <c r="G217" s="386">
        <v>225</v>
      </c>
      <c r="H217" s="386"/>
      <c r="I217" s="405">
        <v>75</v>
      </c>
      <c r="J217" s="405">
        <f>G217*I217</f>
        <v>16875</v>
      </c>
      <c r="K217" s="485"/>
      <c r="L217" s="363"/>
      <c r="U217" s="258">
        <v>1</v>
      </c>
    </row>
    <row r="218" spans="1:21" ht="32.25" customHeight="1">
      <c r="A218" s="363"/>
      <c r="B218" s="353"/>
      <c r="C218" s="363"/>
      <c r="D218" s="630" t="s">
        <v>746</v>
      </c>
      <c r="E218" s="615"/>
      <c r="F218" s="451"/>
      <c r="G218" s="386">
        <v>75</v>
      </c>
      <c r="H218" s="386"/>
      <c r="I218" s="405">
        <v>75</v>
      </c>
      <c r="J218" s="405">
        <f>G218*I218</f>
        <v>5625</v>
      </c>
      <c r="K218" s="485"/>
      <c r="L218" s="363"/>
      <c r="U218" s="258">
        <v>1</v>
      </c>
    </row>
    <row r="219" spans="1:21" ht="32.25" customHeight="1">
      <c r="A219" s="363"/>
      <c r="B219" s="353"/>
      <c r="C219" s="363"/>
      <c r="D219" s="632" t="s">
        <v>747</v>
      </c>
      <c r="E219" s="633"/>
      <c r="F219" s="461"/>
      <c r="G219" s="406">
        <v>75</v>
      </c>
      <c r="H219" s="406"/>
      <c r="I219" s="407">
        <v>75</v>
      </c>
      <c r="J219" s="407">
        <f>G219*I219</f>
        <v>5625</v>
      </c>
      <c r="K219" s="485"/>
      <c r="L219" s="363"/>
      <c r="U219" s="258">
        <v>1</v>
      </c>
    </row>
    <row r="220" spans="1:21" ht="3.75" customHeight="1">
      <c r="A220" s="370"/>
      <c r="B220" s="353"/>
      <c r="C220" s="370"/>
      <c r="D220" s="371"/>
      <c r="E220" s="373"/>
      <c r="F220" s="373"/>
      <c r="G220" s="370"/>
      <c r="H220" s="370"/>
      <c r="I220" s="371"/>
      <c r="J220" s="373"/>
      <c r="K220" s="373"/>
      <c r="L220" s="370"/>
      <c r="U220" s="258">
        <v>1</v>
      </c>
    </row>
    <row r="221" spans="1:21" ht="17.25" customHeight="1">
      <c r="A221" s="363"/>
      <c r="B221" s="353"/>
      <c r="C221" s="363"/>
      <c r="D221" s="631" t="s">
        <v>253</v>
      </c>
      <c r="E221" s="631"/>
      <c r="F221" s="459"/>
      <c r="G221" s="408">
        <f>SUM(G215:G219)</f>
        <v>575</v>
      </c>
      <c r="H221" s="408"/>
      <c r="I221" s="409" t="s">
        <v>176</v>
      </c>
      <c r="J221" s="410">
        <f>SUM(J215:J220)</f>
        <v>43125</v>
      </c>
      <c r="K221" s="410"/>
      <c r="L221" s="363"/>
      <c r="U221" s="258">
        <v>1</v>
      </c>
    </row>
    <row r="222" spans="1:21" s="436" customFormat="1" ht="17.25" customHeight="1">
      <c r="A222" s="435"/>
      <c r="B222" s="353"/>
      <c r="C222" s="435"/>
      <c r="D222" s="637" t="s">
        <v>409</v>
      </c>
      <c r="E222" s="637"/>
      <c r="F222" s="637"/>
      <c r="G222" s="637"/>
      <c r="H222" s="637"/>
      <c r="I222" s="637"/>
      <c r="J222" s="411">
        <f>J221*33%</f>
        <v>14231.25</v>
      </c>
      <c r="K222" s="411"/>
      <c r="L222" s="363"/>
      <c r="M222" s="412"/>
      <c r="N222" s="413"/>
      <c r="U222" s="437">
        <v>1</v>
      </c>
    </row>
    <row r="223" spans="1:25" s="436" customFormat="1" ht="3" customHeight="1">
      <c r="A223" s="435"/>
      <c r="B223" s="353"/>
      <c r="C223" s="435"/>
      <c r="D223" s="464"/>
      <c r="E223" s="464"/>
      <c r="F223" s="464"/>
      <c r="G223" s="464"/>
      <c r="H223" s="464"/>
      <c r="I223" s="464"/>
      <c r="J223" s="411"/>
      <c r="K223" s="411"/>
      <c r="L223" s="363"/>
      <c r="M223" s="412"/>
      <c r="N223" s="413"/>
      <c r="U223" s="437"/>
      <c r="X223" s="373"/>
      <c r="Y223" s="370"/>
    </row>
    <row r="224" spans="1:25" ht="18.75" customHeight="1">
      <c r="A224" s="363"/>
      <c r="B224" s="353"/>
      <c r="C224" s="363"/>
      <c r="D224" s="638" t="s">
        <v>411</v>
      </c>
      <c r="E224" s="638" t="s">
        <v>366</v>
      </c>
      <c r="F224" s="638"/>
      <c r="G224" s="638"/>
      <c r="H224" s="638"/>
      <c r="I224" s="638"/>
      <c r="J224" s="410">
        <v>0</v>
      </c>
      <c r="K224" s="410"/>
      <c r="L224" s="363"/>
      <c r="U224" s="258">
        <v>1</v>
      </c>
      <c r="X224" s="251">
        <v>0</v>
      </c>
      <c r="Y224" s="363"/>
    </row>
    <row r="225" spans="1:25" ht="3.75" customHeight="1">
      <c r="A225" s="370"/>
      <c r="B225" s="353"/>
      <c r="C225" s="370"/>
      <c r="D225" s="371"/>
      <c r="E225" s="373"/>
      <c r="F225" s="373"/>
      <c r="G225" s="370"/>
      <c r="H225" s="370"/>
      <c r="I225" s="371"/>
      <c r="J225" s="373"/>
      <c r="K225" s="373"/>
      <c r="L225" s="370"/>
      <c r="U225" s="258">
        <v>1</v>
      </c>
      <c r="X225" s="356"/>
      <c r="Y225" s="363"/>
    </row>
    <row r="226" spans="1:21" ht="42.75" customHeight="1">
      <c r="A226" s="363"/>
      <c r="B226" s="353"/>
      <c r="C226" s="363"/>
      <c r="D226" s="634" t="s">
        <v>813</v>
      </c>
      <c r="E226" s="635"/>
      <c r="F226" s="462"/>
      <c r="G226" s="357" t="s">
        <v>446</v>
      </c>
      <c r="H226" s="357" t="s">
        <v>796</v>
      </c>
      <c r="I226" s="357" t="s">
        <v>823</v>
      </c>
      <c r="J226" s="357" t="s">
        <v>797</v>
      </c>
      <c r="K226" s="474"/>
      <c r="L226" s="363"/>
      <c r="U226" s="258">
        <v>1</v>
      </c>
    </row>
    <row r="227" spans="1:21" ht="3.75" customHeight="1">
      <c r="A227" s="370"/>
      <c r="B227" s="353"/>
      <c r="C227" s="370"/>
      <c r="D227" s="371"/>
      <c r="E227" s="373"/>
      <c r="F227" s="373"/>
      <c r="G227" s="370"/>
      <c r="H227" s="370"/>
      <c r="I227" s="371"/>
      <c r="J227" s="373"/>
      <c r="K227" s="373"/>
      <c r="L227" s="370"/>
      <c r="U227" s="258">
        <v>1</v>
      </c>
    </row>
    <row r="228" spans="1:23" ht="75" customHeight="1">
      <c r="A228" s="363"/>
      <c r="B228" s="353"/>
      <c r="C228" s="363"/>
      <c r="D228" s="639" t="s">
        <v>748</v>
      </c>
      <c r="E228" s="640"/>
      <c r="F228" s="452"/>
      <c r="G228" s="448">
        <v>50</v>
      </c>
      <c r="H228" s="414"/>
      <c r="I228" s="416">
        <v>245</v>
      </c>
      <c r="J228" s="473">
        <f>G228*I228</f>
        <v>12250</v>
      </c>
      <c r="K228" s="486"/>
      <c r="L228" s="363"/>
      <c r="U228" s="258">
        <v>1</v>
      </c>
      <c r="W228" s="248" t="s">
        <v>654</v>
      </c>
    </row>
    <row r="229" spans="1:21" ht="3.75" customHeight="1" hidden="1">
      <c r="A229" s="370"/>
      <c r="B229" s="353"/>
      <c r="C229" s="370"/>
      <c r="D229" s="371"/>
      <c r="E229" s="373"/>
      <c r="F229" s="373"/>
      <c r="G229" s="370"/>
      <c r="H229" s="370"/>
      <c r="I229" s="371"/>
      <c r="J229" s="373"/>
      <c r="K229" s="373"/>
      <c r="L229" s="370"/>
      <c r="U229" s="258">
        <v>1</v>
      </c>
    </row>
    <row r="230" spans="1:21" ht="21.75" customHeight="1" hidden="1">
      <c r="A230" s="363"/>
      <c r="B230" s="353"/>
      <c r="C230" s="363"/>
      <c r="D230" s="641" t="s">
        <v>348</v>
      </c>
      <c r="E230" s="642"/>
      <c r="F230" s="642"/>
      <c r="G230" s="642"/>
      <c r="H230" s="642"/>
      <c r="I230" s="643"/>
      <c r="J230" s="251">
        <f>SUM(J228)</f>
        <v>12250</v>
      </c>
      <c r="K230" s="352"/>
      <c r="L230" s="363"/>
      <c r="U230" s="258">
        <v>1</v>
      </c>
    </row>
    <row r="231" spans="1:25" ht="3.75" customHeight="1">
      <c r="A231" s="370"/>
      <c r="B231" s="353"/>
      <c r="C231" s="370"/>
      <c r="D231" s="371"/>
      <c r="E231" s="373"/>
      <c r="F231" s="373"/>
      <c r="G231" s="370"/>
      <c r="H231" s="370"/>
      <c r="I231" s="371"/>
      <c r="J231" s="373"/>
      <c r="K231" s="373"/>
      <c r="L231" s="370"/>
      <c r="U231" s="258">
        <v>1</v>
      </c>
      <c r="X231" s="373"/>
      <c r="Y231" s="370"/>
    </row>
    <row r="232" spans="1:25" ht="19.5" customHeight="1">
      <c r="A232" s="363"/>
      <c r="B232" s="353"/>
      <c r="C232" s="363"/>
      <c r="D232" s="608" t="s">
        <v>297</v>
      </c>
      <c r="E232" s="609"/>
      <c r="F232" s="492"/>
      <c r="G232" s="251"/>
      <c r="H232" s="428"/>
      <c r="I232" s="251"/>
      <c r="J232" s="251">
        <f>J228</f>
        <v>12250</v>
      </c>
      <c r="K232" s="352"/>
      <c r="L232" s="363"/>
      <c r="U232" s="258">
        <v>1</v>
      </c>
      <c r="X232" s="251">
        <v>0</v>
      </c>
      <c r="Y232" s="363"/>
    </row>
    <row r="233" spans="1:25" ht="3.75" customHeight="1">
      <c r="A233" s="370"/>
      <c r="B233" s="353"/>
      <c r="C233" s="370"/>
      <c r="D233" s="371"/>
      <c r="E233" s="373"/>
      <c r="F233" s="373"/>
      <c r="G233" s="370"/>
      <c r="H233" s="370"/>
      <c r="I233" s="371"/>
      <c r="J233" s="373"/>
      <c r="K233" s="373"/>
      <c r="L233" s="370"/>
      <c r="U233" s="258">
        <v>1</v>
      </c>
      <c r="X233" s="356"/>
      <c r="Y233" s="363"/>
    </row>
    <row r="234" spans="1:21" ht="33" customHeight="1">
      <c r="A234" s="363"/>
      <c r="B234" s="353"/>
      <c r="C234" s="363"/>
      <c r="D234" s="634" t="s">
        <v>420</v>
      </c>
      <c r="E234" s="635"/>
      <c r="F234" s="462"/>
      <c r="G234" s="361" t="s">
        <v>795</v>
      </c>
      <c r="H234" s="361" t="s">
        <v>794</v>
      </c>
      <c r="I234" s="361" t="s">
        <v>794</v>
      </c>
      <c r="J234" s="361" t="s">
        <v>259</v>
      </c>
      <c r="K234" s="423"/>
      <c r="L234" s="363"/>
      <c r="U234" s="258">
        <v>1</v>
      </c>
    </row>
    <row r="235" spans="1:21" ht="4.5" customHeight="1">
      <c r="A235" s="363"/>
      <c r="B235" s="353"/>
      <c r="C235" s="363"/>
      <c r="D235" s="332"/>
      <c r="E235" s="332"/>
      <c r="F235" s="462"/>
      <c r="G235" s="402">
        <f>T235</f>
        <v>0</v>
      </c>
      <c r="H235" s="402"/>
      <c r="I235" s="356"/>
      <c r="J235" s="356"/>
      <c r="K235" s="474"/>
      <c r="L235" s="363"/>
      <c r="T235" s="391"/>
      <c r="U235" s="258">
        <v>1</v>
      </c>
    </row>
    <row r="236" spans="1:21" ht="18.75" customHeight="1">
      <c r="A236" s="363"/>
      <c r="B236" s="353"/>
      <c r="C236" s="363"/>
      <c r="D236" s="616" t="s">
        <v>367</v>
      </c>
      <c r="E236" s="629"/>
      <c r="F236" s="494"/>
      <c r="G236" s="448" t="s">
        <v>24</v>
      </c>
      <c r="H236" s="416"/>
      <c r="I236" s="416">
        <v>15000</v>
      </c>
      <c r="J236" s="448" t="s">
        <v>24</v>
      </c>
      <c r="K236" s="482"/>
      <c r="L236" s="363"/>
      <c r="U236" s="258">
        <v>1</v>
      </c>
    </row>
    <row r="237" spans="1:21" ht="33" customHeight="1">
      <c r="A237" s="363"/>
      <c r="B237" s="353"/>
      <c r="C237" s="363"/>
      <c r="D237" s="636" t="s">
        <v>749</v>
      </c>
      <c r="E237" s="624"/>
      <c r="F237" s="463"/>
      <c r="G237" s="448" t="s">
        <v>24</v>
      </c>
      <c r="H237" s="416"/>
      <c r="I237" s="416">
        <v>15000</v>
      </c>
      <c r="J237" s="448" t="s">
        <v>24</v>
      </c>
      <c r="K237" s="482"/>
      <c r="L237" s="363"/>
      <c r="U237" s="258">
        <v>1</v>
      </c>
    </row>
    <row r="238" spans="1:21" ht="33" customHeight="1">
      <c r="A238" s="363"/>
      <c r="B238" s="353"/>
      <c r="C238" s="363"/>
      <c r="D238" s="636" t="s">
        <v>750</v>
      </c>
      <c r="E238" s="624"/>
      <c r="F238" s="463"/>
      <c r="G238" s="448" t="s">
        <v>24</v>
      </c>
      <c r="H238" s="416"/>
      <c r="I238" s="416">
        <v>15000</v>
      </c>
      <c r="J238" s="448" t="s">
        <v>24</v>
      </c>
      <c r="K238" s="482"/>
      <c r="L238" s="363"/>
      <c r="U238" s="258">
        <v>1</v>
      </c>
    </row>
    <row r="239" spans="1:21" ht="48" customHeight="1">
      <c r="A239" s="363"/>
      <c r="B239" s="353"/>
      <c r="C239" s="363"/>
      <c r="D239" s="636" t="s">
        <v>751</v>
      </c>
      <c r="E239" s="624"/>
      <c r="F239" s="463"/>
      <c r="G239" s="448" t="s">
        <v>24</v>
      </c>
      <c r="H239" s="416"/>
      <c r="I239" s="416">
        <v>15000</v>
      </c>
      <c r="J239" s="448" t="s">
        <v>24</v>
      </c>
      <c r="K239" s="482"/>
      <c r="L239" s="363"/>
      <c r="U239" s="258">
        <v>1</v>
      </c>
    </row>
    <row r="240" spans="1:21" ht="16.5" customHeight="1">
      <c r="A240" s="363"/>
      <c r="B240" s="353"/>
      <c r="C240" s="363"/>
      <c r="D240" s="627" t="s">
        <v>368</v>
      </c>
      <c r="E240" s="628"/>
      <c r="F240" s="456"/>
      <c r="G240" s="448" t="s">
        <v>24</v>
      </c>
      <c r="H240" s="417"/>
      <c r="I240" s="416">
        <v>15000</v>
      </c>
      <c r="J240" s="448" t="s">
        <v>24</v>
      </c>
      <c r="K240" s="482"/>
      <c r="L240" s="363"/>
      <c r="U240" s="258">
        <v>1</v>
      </c>
    </row>
    <row r="241" spans="1:25" ht="3.75" customHeight="1">
      <c r="A241" s="370"/>
      <c r="B241" s="353"/>
      <c r="C241" s="370"/>
      <c r="D241" s="371"/>
      <c r="E241" s="373"/>
      <c r="F241" s="373"/>
      <c r="G241" s="370"/>
      <c r="H241" s="370"/>
      <c r="I241" s="371"/>
      <c r="J241" s="373"/>
      <c r="K241" s="373"/>
      <c r="L241" s="370"/>
      <c r="U241" s="258">
        <v>1</v>
      </c>
      <c r="X241" s="373"/>
      <c r="Y241" s="370"/>
    </row>
    <row r="242" spans="1:25" ht="19.5" customHeight="1">
      <c r="A242" s="363"/>
      <c r="B242" s="353"/>
      <c r="C242" s="363"/>
      <c r="D242" s="608" t="s">
        <v>297</v>
      </c>
      <c r="E242" s="609"/>
      <c r="F242" s="492"/>
      <c r="G242" s="251"/>
      <c r="H242" s="251"/>
      <c r="I242" s="251"/>
      <c r="J242" s="251">
        <f>G242*I242</f>
        <v>0</v>
      </c>
      <c r="K242" s="352"/>
      <c r="L242" s="363"/>
      <c r="U242" s="258">
        <v>1</v>
      </c>
      <c r="X242" s="251">
        <v>0</v>
      </c>
      <c r="Y242" s="363"/>
    </row>
    <row r="243" spans="1:25" ht="4.5" customHeight="1">
      <c r="A243" s="363"/>
      <c r="B243" s="353"/>
      <c r="C243" s="363"/>
      <c r="D243" s="332"/>
      <c r="E243" s="354" t="s">
        <v>400</v>
      </c>
      <c r="F243" s="354"/>
      <c r="G243" s="402">
        <f>T243</f>
        <v>0</v>
      </c>
      <c r="H243" s="402"/>
      <c r="I243" s="356"/>
      <c r="J243" s="356"/>
      <c r="K243" s="474"/>
      <c r="L243" s="363"/>
      <c r="T243" s="391"/>
      <c r="U243" s="258">
        <v>1</v>
      </c>
      <c r="X243" s="356"/>
      <c r="Y243" s="363"/>
    </row>
    <row r="244" spans="1:21" ht="41.25" customHeight="1">
      <c r="A244" s="363"/>
      <c r="B244" s="353"/>
      <c r="C244" s="363"/>
      <c r="D244" s="625" t="s">
        <v>424</v>
      </c>
      <c r="E244" s="626"/>
      <c r="F244" s="455"/>
      <c r="G244" s="421" t="s">
        <v>408</v>
      </c>
      <c r="H244" s="421"/>
      <c r="I244" s="421" t="s">
        <v>410</v>
      </c>
      <c r="J244" s="361" t="s">
        <v>259</v>
      </c>
      <c r="K244" s="423"/>
      <c r="L244" s="363"/>
      <c r="U244" s="258">
        <v>1</v>
      </c>
    </row>
    <row r="245" spans="1:21" ht="4.5" customHeight="1">
      <c r="A245" s="363"/>
      <c r="B245" s="353"/>
      <c r="C245" s="363"/>
      <c r="D245" s="332"/>
      <c r="E245" s="354" t="s">
        <v>400</v>
      </c>
      <c r="F245" s="354"/>
      <c r="G245" s="402">
        <f>T245</f>
        <v>0</v>
      </c>
      <c r="H245" s="402"/>
      <c r="I245" s="356"/>
      <c r="J245" s="356"/>
      <c r="K245" s="474"/>
      <c r="L245" s="363"/>
      <c r="T245" s="391">
        <f>M245+N245+O245+Q245+R245+S245</f>
        <v>0</v>
      </c>
      <c r="U245" s="258">
        <v>1</v>
      </c>
    </row>
    <row r="246" spans="1:21" ht="15" customHeight="1">
      <c r="A246" s="363"/>
      <c r="B246" s="353"/>
      <c r="C246" s="363"/>
      <c r="D246" s="616" t="s">
        <v>423</v>
      </c>
      <c r="E246" s="624"/>
      <c r="F246" s="495"/>
      <c r="G246" s="416">
        <v>2500</v>
      </c>
      <c r="H246" s="416"/>
      <c r="I246" s="416">
        <v>2500</v>
      </c>
      <c r="J246" s="415">
        <v>0</v>
      </c>
      <c r="K246" s="487"/>
      <c r="L246" s="363"/>
      <c r="U246" s="258">
        <v>1</v>
      </c>
    </row>
    <row r="247" spans="1:21" ht="15" customHeight="1">
      <c r="A247" s="363"/>
      <c r="B247" s="353"/>
      <c r="C247" s="363"/>
      <c r="D247" s="616" t="s">
        <v>752</v>
      </c>
      <c r="E247" s="624"/>
      <c r="F247" s="495"/>
      <c r="G247" s="416">
        <v>1500</v>
      </c>
      <c r="H247" s="416"/>
      <c r="I247" s="416">
        <v>1500</v>
      </c>
      <c r="J247" s="415">
        <v>0</v>
      </c>
      <c r="K247" s="487"/>
      <c r="L247" s="363"/>
      <c r="U247" s="258">
        <v>1</v>
      </c>
    </row>
    <row r="248" spans="1:21" ht="15" customHeight="1">
      <c r="A248" s="363"/>
      <c r="B248" s="353"/>
      <c r="C248" s="363"/>
      <c r="D248" s="616" t="s">
        <v>753</v>
      </c>
      <c r="E248" s="624"/>
      <c r="F248" s="495"/>
      <c r="G248" s="416">
        <v>2500</v>
      </c>
      <c r="H248" s="416"/>
      <c r="I248" s="416">
        <v>2500</v>
      </c>
      <c r="J248" s="415">
        <v>0</v>
      </c>
      <c r="K248" s="487"/>
      <c r="L248" s="363"/>
      <c r="U248" s="258"/>
    </row>
    <row r="249" spans="1:21" ht="15" customHeight="1">
      <c r="A249" s="363"/>
      <c r="B249" s="353"/>
      <c r="C249" s="363"/>
      <c r="D249" s="616" t="s">
        <v>754</v>
      </c>
      <c r="E249" s="624"/>
      <c r="F249" s="495"/>
      <c r="G249" s="416">
        <v>1500</v>
      </c>
      <c r="H249" s="416"/>
      <c r="I249" s="416">
        <v>1500</v>
      </c>
      <c r="J249" s="415">
        <v>0</v>
      </c>
      <c r="K249" s="487"/>
      <c r="L249" s="363"/>
      <c r="U249" s="258"/>
    </row>
    <row r="250" spans="1:21" ht="15" customHeight="1">
      <c r="A250" s="363"/>
      <c r="B250" s="353"/>
      <c r="C250" s="363"/>
      <c r="D250" s="616" t="s">
        <v>755</v>
      </c>
      <c r="E250" s="624"/>
      <c r="F250" s="495"/>
      <c r="G250" s="416">
        <v>1500</v>
      </c>
      <c r="H250" s="416"/>
      <c r="I250" s="416">
        <v>1500</v>
      </c>
      <c r="J250" s="415">
        <v>0</v>
      </c>
      <c r="K250" s="487"/>
      <c r="L250" s="363"/>
      <c r="U250" s="258">
        <v>1</v>
      </c>
    </row>
    <row r="251" spans="1:21" ht="15" customHeight="1">
      <c r="A251" s="363"/>
      <c r="B251" s="353"/>
      <c r="C251" s="363"/>
      <c r="D251" s="616" t="s">
        <v>425</v>
      </c>
      <c r="E251" s="624"/>
      <c r="F251" s="495"/>
      <c r="G251" s="416">
        <v>1500</v>
      </c>
      <c r="H251" s="416"/>
      <c r="I251" s="416">
        <v>1500</v>
      </c>
      <c r="J251" s="415">
        <v>0</v>
      </c>
      <c r="K251" s="487"/>
      <c r="L251" s="363"/>
      <c r="U251" s="258">
        <v>1</v>
      </c>
    </row>
    <row r="252" spans="1:21" ht="15" customHeight="1">
      <c r="A252" s="363"/>
      <c r="B252" s="353"/>
      <c r="C252" s="363"/>
      <c r="D252" s="616" t="s">
        <v>421</v>
      </c>
      <c r="E252" s="624"/>
      <c r="F252" s="495"/>
      <c r="G252" s="416">
        <v>2500</v>
      </c>
      <c r="H252" s="416"/>
      <c r="I252" s="416">
        <v>2500</v>
      </c>
      <c r="J252" s="415">
        <v>0</v>
      </c>
      <c r="K252" s="487"/>
      <c r="L252" s="363"/>
      <c r="U252" s="258">
        <v>1</v>
      </c>
    </row>
    <row r="253" spans="1:21" ht="15" customHeight="1">
      <c r="A253" s="363"/>
      <c r="B253" s="353"/>
      <c r="C253" s="363"/>
      <c r="D253" s="616" t="s">
        <v>756</v>
      </c>
      <c r="E253" s="624"/>
      <c r="F253" s="495"/>
      <c r="G253" s="416">
        <v>2500</v>
      </c>
      <c r="H253" s="416"/>
      <c r="I253" s="416">
        <v>2500</v>
      </c>
      <c r="J253" s="415">
        <v>0</v>
      </c>
      <c r="K253" s="487"/>
      <c r="L253" s="363"/>
      <c r="U253" s="258"/>
    </row>
    <row r="254" spans="1:21" ht="15" customHeight="1">
      <c r="A254" s="363"/>
      <c r="B254" s="353"/>
      <c r="C254" s="363"/>
      <c r="D254" s="616" t="s">
        <v>757</v>
      </c>
      <c r="E254" s="624"/>
      <c r="F254" s="495"/>
      <c r="G254" s="416">
        <v>1500</v>
      </c>
      <c r="H254" s="416"/>
      <c r="I254" s="416">
        <v>1500</v>
      </c>
      <c r="J254" s="415">
        <v>0</v>
      </c>
      <c r="K254" s="487"/>
      <c r="L254" s="363"/>
      <c r="U254" s="258"/>
    </row>
    <row r="255" spans="1:21" ht="15" customHeight="1">
      <c r="A255" s="363"/>
      <c r="B255" s="353"/>
      <c r="C255" s="363"/>
      <c r="D255" s="616" t="s">
        <v>422</v>
      </c>
      <c r="E255" s="624"/>
      <c r="F255" s="495"/>
      <c r="G255" s="416">
        <v>2500</v>
      </c>
      <c r="H255" s="416"/>
      <c r="I255" s="416">
        <v>2500</v>
      </c>
      <c r="J255" s="415">
        <v>0</v>
      </c>
      <c r="K255" s="487"/>
      <c r="L255" s="363"/>
      <c r="U255" s="258">
        <v>1</v>
      </c>
    </row>
    <row r="256" spans="1:21" ht="15" customHeight="1">
      <c r="A256" s="363"/>
      <c r="B256" s="353"/>
      <c r="C256" s="363"/>
      <c r="D256" s="616" t="s">
        <v>758</v>
      </c>
      <c r="E256" s="624"/>
      <c r="F256" s="495"/>
      <c r="G256" s="416">
        <v>1500</v>
      </c>
      <c r="H256" s="416"/>
      <c r="I256" s="416">
        <v>1500</v>
      </c>
      <c r="J256" s="415">
        <v>0</v>
      </c>
      <c r="K256" s="487"/>
      <c r="L256" s="363"/>
      <c r="U256" s="258"/>
    </row>
    <row r="257" spans="1:21" ht="15" customHeight="1">
      <c r="A257" s="363"/>
      <c r="B257" s="353"/>
      <c r="C257" s="363"/>
      <c r="D257" s="616" t="s">
        <v>759</v>
      </c>
      <c r="E257" s="617"/>
      <c r="F257" s="496"/>
      <c r="G257" s="416">
        <v>1500</v>
      </c>
      <c r="H257" s="416"/>
      <c r="I257" s="416">
        <v>1500</v>
      </c>
      <c r="J257" s="415">
        <v>0</v>
      </c>
      <c r="K257" s="487"/>
      <c r="L257" s="363"/>
      <c r="U257" s="258">
        <v>1</v>
      </c>
    </row>
    <row r="258" spans="1:21" ht="15" customHeight="1">
      <c r="A258" s="363"/>
      <c r="B258" s="353"/>
      <c r="C258" s="363"/>
      <c r="D258" s="616" t="s">
        <v>760</v>
      </c>
      <c r="E258" s="617"/>
      <c r="F258" s="496"/>
      <c r="G258" s="416">
        <v>1500</v>
      </c>
      <c r="H258" s="416"/>
      <c r="I258" s="416">
        <v>1500</v>
      </c>
      <c r="J258" s="415">
        <v>0</v>
      </c>
      <c r="K258" s="487"/>
      <c r="L258" s="363"/>
      <c r="U258" s="258"/>
    </row>
    <row r="259" spans="1:21" ht="15" customHeight="1">
      <c r="A259" s="363"/>
      <c r="B259" s="353"/>
      <c r="C259" s="363"/>
      <c r="D259" s="616" t="s">
        <v>761</v>
      </c>
      <c r="E259" s="617"/>
      <c r="F259" s="496"/>
      <c r="G259" s="416">
        <v>1500</v>
      </c>
      <c r="H259" s="416"/>
      <c r="I259" s="416">
        <v>1500</v>
      </c>
      <c r="J259" s="415">
        <v>0</v>
      </c>
      <c r="K259" s="487"/>
      <c r="L259" s="363"/>
      <c r="U259" s="258">
        <v>1</v>
      </c>
    </row>
    <row r="260" spans="1:21" ht="15" customHeight="1">
      <c r="A260" s="363"/>
      <c r="B260" s="353"/>
      <c r="C260" s="363"/>
      <c r="D260" s="616" t="s">
        <v>762</v>
      </c>
      <c r="E260" s="617"/>
      <c r="F260" s="496"/>
      <c r="G260" s="416">
        <v>1500</v>
      </c>
      <c r="H260" s="416"/>
      <c r="I260" s="416">
        <v>1500</v>
      </c>
      <c r="J260" s="415">
        <v>0</v>
      </c>
      <c r="K260" s="487"/>
      <c r="L260" s="363"/>
      <c r="U260" s="258"/>
    </row>
    <row r="261" spans="1:21" ht="15" customHeight="1">
      <c r="A261" s="363"/>
      <c r="B261" s="353"/>
      <c r="C261" s="363"/>
      <c r="D261" s="616" t="s">
        <v>763</v>
      </c>
      <c r="E261" s="617"/>
      <c r="F261" s="496"/>
      <c r="G261" s="416">
        <v>1500</v>
      </c>
      <c r="H261" s="416"/>
      <c r="I261" s="416">
        <v>1500</v>
      </c>
      <c r="J261" s="415">
        <v>0</v>
      </c>
      <c r="K261" s="487"/>
      <c r="L261" s="363"/>
      <c r="U261" s="258">
        <v>1</v>
      </c>
    </row>
    <row r="262" spans="1:21" ht="16.5" customHeight="1" hidden="1">
      <c r="A262" s="363"/>
      <c r="B262" s="353"/>
      <c r="C262" s="363"/>
      <c r="D262" s="641" t="s">
        <v>297</v>
      </c>
      <c r="E262" s="642"/>
      <c r="F262" s="642"/>
      <c r="G262" s="642"/>
      <c r="H262" s="642"/>
      <c r="I262" s="643"/>
      <c r="J262" s="251" t="s">
        <v>24</v>
      </c>
      <c r="K262" s="352"/>
      <c r="L262" s="363"/>
      <c r="U262" s="258"/>
    </row>
    <row r="263" spans="1:21" ht="4.5" customHeight="1" hidden="1" thickBot="1">
      <c r="A263" s="363"/>
      <c r="B263" s="353"/>
      <c r="C263" s="363"/>
      <c r="D263" s="634"/>
      <c r="E263" s="644"/>
      <c r="F263" s="497"/>
      <c r="G263" s="422"/>
      <c r="H263" s="422"/>
      <c r="I263" s="422"/>
      <c r="J263" s="422"/>
      <c r="K263" s="423"/>
      <c r="L263" s="363"/>
      <c r="U263" s="258"/>
    </row>
    <row r="264" spans="1:21" ht="29.25" customHeight="1" hidden="1">
      <c r="A264" s="363"/>
      <c r="B264" s="353"/>
      <c r="C264" s="363"/>
      <c r="D264" s="598" t="s">
        <v>406</v>
      </c>
      <c r="E264" s="598"/>
      <c r="F264" s="598"/>
      <c r="G264" s="598"/>
      <c r="H264" s="598"/>
      <c r="I264" s="598"/>
      <c r="J264" s="599"/>
      <c r="K264" s="475"/>
      <c r="L264" s="363"/>
      <c r="U264" s="258"/>
    </row>
    <row r="265" spans="1:25" ht="3" customHeight="1">
      <c r="A265" s="370"/>
      <c r="B265" s="353"/>
      <c r="C265" s="370"/>
      <c r="D265" s="371"/>
      <c r="E265" s="373"/>
      <c r="F265" s="373"/>
      <c r="G265" s="370"/>
      <c r="H265" s="370"/>
      <c r="I265" s="371"/>
      <c r="J265" s="373"/>
      <c r="K265" s="373"/>
      <c r="L265" s="370"/>
      <c r="U265" s="258">
        <v>1</v>
      </c>
      <c r="X265" s="373"/>
      <c r="Y265" s="370"/>
    </row>
    <row r="266" spans="1:25" ht="19.5" customHeight="1">
      <c r="A266" s="363"/>
      <c r="B266" s="353"/>
      <c r="C266" s="363"/>
      <c r="D266" s="608" t="s">
        <v>297</v>
      </c>
      <c r="E266" s="609"/>
      <c r="F266" s="492"/>
      <c r="G266" s="251"/>
      <c r="H266" s="251"/>
      <c r="I266" s="251"/>
      <c r="J266" s="251">
        <f>J246+J247+J248+J249+J250+J251+J252+J253+J254+J255+J256+J257+J258+J259+J260+J261</f>
        <v>0</v>
      </c>
      <c r="K266" s="352"/>
      <c r="L266" s="363"/>
      <c r="U266" s="258">
        <v>1</v>
      </c>
      <c r="X266" s="251">
        <v>0</v>
      </c>
      <c r="Y266" s="363"/>
    </row>
    <row r="267" spans="1:25" ht="4.5" customHeight="1">
      <c r="A267" s="363"/>
      <c r="B267" s="353"/>
      <c r="C267" s="363"/>
      <c r="D267" s="332"/>
      <c r="E267" s="354" t="s">
        <v>400</v>
      </c>
      <c r="F267" s="354"/>
      <c r="G267" s="402">
        <f>T267</f>
        <v>0</v>
      </c>
      <c r="H267" s="402"/>
      <c r="I267" s="356"/>
      <c r="J267" s="356"/>
      <c r="K267" s="474"/>
      <c r="L267" s="363"/>
      <c r="T267" s="391">
        <f>M267+N267+O267+Q267+R267+S267</f>
        <v>0</v>
      </c>
      <c r="U267" s="258">
        <v>1</v>
      </c>
      <c r="X267" s="356"/>
      <c r="Y267" s="363"/>
    </row>
    <row r="268" spans="1:21" ht="48" customHeight="1">
      <c r="A268" s="363"/>
      <c r="B268" s="353"/>
      <c r="C268" s="363"/>
      <c r="D268" s="634" t="s">
        <v>407</v>
      </c>
      <c r="E268" s="635"/>
      <c r="F268" s="491"/>
      <c r="G268" s="422"/>
      <c r="H268" s="423"/>
      <c r="I268" s="361" t="s">
        <v>259</v>
      </c>
      <c r="J268" s="361" t="s">
        <v>807</v>
      </c>
      <c r="K268" s="423"/>
      <c r="L268" s="363"/>
      <c r="U268" s="258">
        <v>1</v>
      </c>
    </row>
    <row r="269" spans="1:21" ht="3" customHeight="1">
      <c r="A269" s="370"/>
      <c r="B269" s="353"/>
      <c r="C269" s="370"/>
      <c r="D269" s="371"/>
      <c r="E269" s="373"/>
      <c r="F269" s="373"/>
      <c r="G269" s="370"/>
      <c r="H269" s="370"/>
      <c r="I269" s="371"/>
      <c r="J269" s="373"/>
      <c r="K269" s="373"/>
      <c r="L269" s="370"/>
      <c r="U269" s="258"/>
    </row>
    <row r="270" spans="1:21" ht="30" customHeight="1">
      <c r="A270" s="363"/>
      <c r="B270" s="353"/>
      <c r="C270" s="363"/>
      <c r="D270" s="601" t="s">
        <v>764</v>
      </c>
      <c r="E270" s="601"/>
      <c r="F270" s="601"/>
      <c r="G270" s="602"/>
      <c r="H270" s="424"/>
      <c r="I270" s="425">
        <v>70000</v>
      </c>
      <c r="J270" s="448" t="s">
        <v>24</v>
      </c>
      <c r="K270" s="482"/>
      <c r="L270" s="363"/>
      <c r="U270" s="258"/>
    </row>
    <row r="271" spans="1:21" ht="18" customHeight="1">
      <c r="A271" s="363"/>
      <c r="B271" s="353"/>
      <c r="C271" s="363"/>
      <c r="D271" s="601" t="s">
        <v>814</v>
      </c>
      <c r="E271" s="601"/>
      <c r="F271" s="601"/>
      <c r="G271" s="602"/>
      <c r="H271" s="424"/>
      <c r="I271" s="425" t="s">
        <v>815</v>
      </c>
      <c r="J271" s="448" t="s">
        <v>24</v>
      </c>
      <c r="K271" s="482"/>
      <c r="L271" s="363"/>
      <c r="U271" s="258"/>
    </row>
    <row r="272" spans="1:21" ht="30" customHeight="1">
      <c r="A272" s="363"/>
      <c r="B272" s="353"/>
      <c r="C272" s="363"/>
      <c r="D272" s="601" t="s">
        <v>831</v>
      </c>
      <c r="E272" s="601"/>
      <c r="F272" s="601"/>
      <c r="G272" s="602"/>
      <c r="H272" s="424"/>
      <c r="I272" s="425">
        <v>15000</v>
      </c>
      <c r="J272" s="448" t="s">
        <v>24</v>
      </c>
      <c r="K272" s="482"/>
      <c r="L272" s="363"/>
      <c r="U272" s="258"/>
    </row>
    <row r="273" spans="1:21" ht="17.25" customHeight="1">
      <c r="A273" s="363"/>
      <c r="B273" s="353"/>
      <c r="C273" s="363"/>
      <c r="D273" s="601" t="s">
        <v>828</v>
      </c>
      <c r="E273" s="601"/>
      <c r="F273" s="601"/>
      <c r="G273" s="602"/>
      <c r="H273" s="424"/>
      <c r="I273" s="425">
        <v>10000</v>
      </c>
      <c r="J273" s="448" t="s">
        <v>24</v>
      </c>
      <c r="K273" s="482"/>
      <c r="L273" s="363"/>
      <c r="U273" s="258">
        <v>1</v>
      </c>
    </row>
    <row r="274" spans="1:21" ht="33" customHeight="1">
      <c r="A274" s="363"/>
      <c r="B274" s="353"/>
      <c r="C274" s="363"/>
      <c r="D274" s="601" t="s">
        <v>351</v>
      </c>
      <c r="E274" s="601"/>
      <c r="F274" s="601"/>
      <c r="G274" s="602"/>
      <c r="H274" s="424"/>
      <c r="I274" s="425" t="s">
        <v>808</v>
      </c>
      <c r="J274" s="448" t="s">
        <v>24</v>
      </c>
      <c r="K274" s="482"/>
      <c r="L274" s="363"/>
      <c r="U274" s="258"/>
    </row>
    <row r="275" spans="1:21" ht="18" customHeight="1">
      <c r="A275" s="363"/>
      <c r="B275" s="353"/>
      <c r="C275" s="363"/>
      <c r="D275" s="603" t="s">
        <v>829</v>
      </c>
      <c r="E275" s="601"/>
      <c r="F275" s="601"/>
      <c r="G275" s="602"/>
      <c r="H275" s="424"/>
      <c r="I275" s="425">
        <v>15000</v>
      </c>
      <c r="J275" s="448" t="s">
        <v>24</v>
      </c>
      <c r="K275" s="482"/>
      <c r="L275" s="363"/>
      <c r="U275" s="258"/>
    </row>
    <row r="276" spans="1:21" ht="18" customHeight="1">
      <c r="A276" s="363"/>
      <c r="B276" s="353"/>
      <c r="C276" s="363"/>
      <c r="D276" s="603" t="s">
        <v>830</v>
      </c>
      <c r="E276" s="601"/>
      <c r="F276" s="601"/>
      <c r="G276" s="602"/>
      <c r="H276" s="424"/>
      <c r="I276" s="425">
        <v>8000</v>
      </c>
      <c r="J276" s="448" t="s">
        <v>24</v>
      </c>
      <c r="K276" s="482"/>
      <c r="L276" s="363"/>
      <c r="U276" s="258">
        <v>1</v>
      </c>
    </row>
    <row r="277" spans="1:21" ht="18" customHeight="1">
      <c r="A277" s="363"/>
      <c r="B277" s="353"/>
      <c r="C277" s="363"/>
      <c r="D277" s="601" t="s">
        <v>765</v>
      </c>
      <c r="E277" s="601"/>
      <c r="F277" s="601"/>
      <c r="G277" s="602"/>
      <c r="H277" s="424"/>
      <c r="I277" s="425">
        <v>45000</v>
      </c>
      <c r="J277" s="448" t="s">
        <v>24</v>
      </c>
      <c r="K277" s="482"/>
      <c r="L277" s="363"/>
      <c r="U277" s="258">
        <v>1</v>
      </c>
    </row>
    <row r="278" spans="1:25" ht="18" customHeight="1">
      <c r="A278" s="363"/>
      <c r="B278" s="353"/>
      <c r="C278" s="363"/>
      <c r="D278" s="601" t="s">
        <v>832</v>
      </c>
      <c r="E278" s="601"/>
      <c r="F278" s="601"/>
      <c r="G278" s="602"/>
      <c r="H278" s="424"/>
      <c r="I278" s="425">
        <v>15000</v>
      </c>
      <c r="J278" s="448" t="s">
        <v>24</v>
      </c>
      <c r="K278" s="482"/>
      <c r="L278" s="363"/>
      <c r="U278" s="258">
        <v>1</v>
      </c>
      <c r="X278" s="596" t="s">
        <v>843</v>
      </c>
      <c r="Y278" s="597"/>
    </row>
    <row r="279" spans="1:25" ht="3.75" customHeight="1">
      <c r="A279" s="370"/>
      <c r="B279" s="353"/>
      <c r="C279" s="370"/>
      <c r="D279" s="371"/>
      <c r="E279" s="372"/>
      <c r="F279" s="372"/>
      <c r="G279" s="370"/>
      <c r="H279" s="370"/>
      <c r="I279" s="371"/>
      <c r="J279" s="373"/>
      <c r="K279" s="373"/>
      <c r="L279" s="370"/>
      <c r="U279" s="258">
        <v>1</v>
      </c>
      <c r="X279" s="373"/>
      <c r="Y279" s="370"/>
    </row>
    <row r="280" spans="1:25" ht="19.5" customHeight="1">
      <c r="A280" s="363"/>
      <c r="B280" s="353"/>
      <c r="C280" s="363"/>
      <c r="D280" s="611" t="s">
        <v>297</v>
      </c>
      <c r="E280" s="612"/>
      <c r="F280" s="612"/>
      <c r="G280" s="612"/>
      <c r="H280" s="612"/>
      <c r="I280" s="613"/>
      <c r="J280" s="426">
        <v>0</v>
      </c>
      <c r="K280" s="410"/>
      <c r="L280" s="363"/>
      <c r="U280" s="258">
        <v>1</v>
      </c>
      <c r="X280" s="251">
        <v>0</v>
      </c>
      <c r="Y280" s="363"/>
    </row>
    <row r="281" spans="1:25" s="438" customFormat="1" ht="18.75" customHeight="1" hidden="1">
      <c r="A281" s="363"/>
      <c r="B281" s="353"/>
      <c r="C281" s="363"/>
      <c r="D281" s="604" t="s">
        <v>370</v>
      </c>
      <c r="E281" s="604"/>
      <c r="F281" s="604"/>
      <c r="G281" s="604"/>
      <c r="H281" s="604"/>
      <c r="I281" s="604"/>
      <c r="J281" s="604"/>
      <c r="K281" s="474"/>
      <c r="L281" s="363"/>
      <c r="M281" s="359"/>
      <c r="N281" s="360"/>
      <c r="U281" s="359"/>
      <c r="X281" s="356"/>
      <c r="Y281" s="363"/>
    </row>
    <row r="282" spans="1:21" ht="2.25" customHeight="1" hidden="1">
      <c r="A282" s="370"/>
      <c r="B282" s="353"/>
      <c r="C282" s="370"/>
      <c r="D282" s="371"/>
      <c r="E282" s="372"/>
      <c r="F282" s="372"/>
      <c r="G282" s="370"/>
      <c r="H282" s="370"/>
      <c r="I282" s="371"/>
      <c r="J282" s="373"/>
      <c r="K282" s="373"/>
      <c r="L282" s="363"/>
      <c r="U282" s="258"/>
    </row>
    <row r="283" spans="1:21" ht="16.5" customHeight="1" hidden="1">
      <c r="A283" s="363"/>
      <c r="B283" s="353"/>
      <c r="C283" s="363"/>
      <c r="D283" s="605" t="s">
        <v>350</v>
      </c>
      <c r="E283" s="606"/>
      <c r="F283" s="606"/>
      <c r="G283" s="606"/>
      <c r="H283" s="606"/>
      <c r="I283" s="607"/>
      <c r="J283" s="251">
        <v>0</v>
      </c>
      <c r="K283" s="352"/>
      <c r="L283" s="363"/>
      <c r="U283" s="258"/>
    </row>
    <row r="284" spans="1:25" ht="3.75" customHeight="1">
      <c r="A284" s="371"/>
      <c r="B284" s="353"/>
      <c r="C284" s="371"/>
      <c r="D284" s="371"/>
      <c r="E284" s="372"/>
      <c r="F284" s="372"/>
      <c r="G284" s="370"/>
      <c r="H284" s="370"/>
      <c r="I284" s="371"/>
      <c r="J284" s="373"/>
      <c r="K284" s="373"/>
      <c r="L284" s="370"/>
      <c r="U284" s="258">
        <v>1</v>
      </c>
      <c r="X284" s="373"/>
      <c r="Y284" s="370"/>
    </row>
    <row r="285" spans="1:25" ht="13.5" hidden="1">
      <c r="A285" s="363"/>
      <c r="B285" s="353"/>
      <c r="C285" s="363"/>
      <c r="D285" s="636"/>
      <c r="E285" s="624"/>
      <c r="F285" s="495"/>
      <c r="G285" s="416"/>
      <c r="H285" s="416"/>
      <c r="I285" s="416"/>
      <c r="J285" s="415"/>
      <c r="K285" s="487"/>
      <c r="L285" s="363"/>
      <c r="X285" s="251"/>
      <c r="Y285" s="363"/>
    </row>
    <row r="286" spans="1:25" ht="13.5" hidden="1">
      <c r="A286" s="363"/>
      <c r="B286" s="353"/>
      <c r="C286" s="363"/>
      <c r="D286" s="627"/>
      <c r="E286" s="628"/>
      <c r="F286" s="496"/>
      <c r="G286" s="417"/>
      <c r="H286" s="417"/>
      <c r="I286" s="417"/>
      <c r="J286" s="418"/>
      <c r="K286" s="487"/>
      <c r="L286" s="363"/>
      <c r="X286" s="356"/>
      <c r="Y286" s="363"/>
    </row>
    <row r="287" spans="1:25" ht="13.5" hidden="1">
      <c r="A287" s="363"/>
      <c r="B287" s="353"/>
      <c r="C287" s="363"/>
      <c r="D287" s="332"/>
      <c r="E287" s="354"/>
      <c r="F287" s="354"/>
      <c r="G287" s="402"/>
      <c r="H287" s="402"/>
      <c r="I287" s="356"/>
      <c r="J287" s="356"/>
      <c r="K287" s="356"/>
      <c r="L287" s="356"/>
      <c r="X287" s="373"/>
      <c r="Y287" s="370"/>
    </row>
    <row r="288" spans="1:25" ht="13.5" hidden="1">
      <c r="A288" s="363"/>
      <c r="B288" s="353"/>
      <c r="C288" s="363"/>
      <c r="D288" s="646"/>
      <c r="E288" s="646"/>
      <c r="F288" s="457"/>
      <c r="G288" s="352"/>
      <c r="H288" s="352"/>
      <c r="I288" s="352"/>
      <c r="J288" s="352"/>
      <c r="K288" s="352"/>
      <c r="L288" s="363"/>
      <c r="X288" s="251"/>
      <c r="Y288" s="363"/>
    </row>
    <row r="289" spans="1:25" ht="13.5" hidden="1">
      <c r="A289" s="363"/>
      <c r="B289" s="353"/>
      <c r="C289" s="363"/>
      <c r="D289" s="645"/>
      <c r="E289" s="645"/>
      <c r="F289" s="645"/>
      <c r="G289" s="645"/>
      <c r="H289" s="419"/>
      <c r="I289" s="420"/>
      <c r="J289" s="352"/>
      <c r="K289" s="352"/>
      <c r="L289" s="363"/>
      <c r="X289" s="356"/>
      <c r="Y289" s="363"/>
    </row>
    <row r="290" spans="1:25" ht="13.5" hidden="1">
      <c r="A290" s="363"/>
      <c r="B290" s="353"/>
      <c r="C290" s="363"/>
      <c r="D290" s="625"/>
      <c r="E290" s="626"/>
      <c r="F290" s="455"/>
      <c r="G290" s="421"/>
      <c r="H290" s="421"/>
      <c r="I290" s="421"/>
      <c r="J290" s="421"/>
      <c r="K290" s="423"/>
      <c r="L290" s="363"/>
      <c r="X290" s="373"/>
      <c r="Y290" s="370"/>
    </row>
    <row r="291" spans="1:25" ht="13.5" hidden="1">
      <c r="A291" s="363"/>
      <c r="B291" s="353"/>
      <c r="C291" s="363"/>
      <c r="D291" s="332"/>
      <c r="E291" s="354"/>
      <c r="F291" s="354"/>
      <c r="G291" s="402"/>
      <c r="H291" s="402"/>
      <c r="I291" s="356"/>
      <c r="J291" s="356"/>
      <c r="K291" s="356"/>
      <c r="L291" s="356"/>
      <c r="X291" s="251"/>
      <c r="Y291" s="363"/>
    </row>
    <row r="292" spans="1:25" ht="13.5" hidden="1">
      <c r="A292" s="363"/>
      <c r="B292" s="353"/>
      <c r="C292" s="363"/>
      <c r="D292" s="616"/>
      <c r="E292" s="624"/>
      <c r="F292" s="495"/>
      <c r="G292" s="416"/>
      <c r="H292" s="416"/>
      <c r="I292" s="416"/>
      <c r="J292" s="416"/>
      <c r="K292" s="488"/>
      <c r="L292" s="363"/>
      <c r="X292" s="356"/>
      <c r="Y292" s="363"/>
    </row>
    <row r="293" spans="1:25" ht="13.5" hidden="1">
      <c r="A293" s="363"/>
      <c r="B293" s="353"/>
      <c r="C293" s="363"/>
      <c r="D293" s="616"/>
      <c r="E293" s="624"/>
      <c r="F293" s="495"/>
      <c r="G293" s="416"/>
      <c r="H293" s="416"/>
      <c r="I293" s="416"/>
      <c r="J293" s="416"/>
      <c r="K293" s="488"/>
      <c r="L293" s="363"/>
      <c r="X293" s="373"/>
      <c r="Y293" s="370"/>
    </row>
    <row r="294" spans="1:25" ht="13.5" hidden="1">
      <c r="A294" s="363"/>
      <c r="B294" s="353"/>
      <c r="C294" s="363"/>
      <c r="D294" s="616"/>
      <c r="E294" s="624"/>
      <c r="F294" s="495"/>
      <c r="G294" s="416"/>
      <c r="H294" s="416"/>
      <c r="I294" s="416"/>
      <c r="J294" s="416"/>
      <c r="K294" s="488"/>
      <c r="L294" s="363"/>
      <c r="X294" s="251"/>
      <c r="Y294" s="363"/>
    </row>
    <row r="295" spans="1:25" ht="13.5" hidden="1">
      <c r="A295" s="363"/>
      <c r="B295" s="353"/>
      <c r="C295" s="363"/>
      <c r="D295" s="616"/>
      <c r="E295" s="624"/>
      <c r="F295" s="495"/>
      <c r="G295" s="416"/>
      <c r="H295" s="416"/>
      <c r="I295" s="416"/>
      <c r="J295" s="416"/>
      <c r="K295" s="488"/>
      <c r="L295" s="363"/>
      <c r="X295" s="356"/>
      <c r="Y295" s="363"/>
    </row>
    <row r="296" spans="1:25" ht="13.5" hidden="1">
      <c r="A296" s="363"/>
      <c r="B296" s="353"/>
      <c r="C296" s="363"/>
      <c r="D296" s="616"/>
      <c r="E296" s="624"/>
      <c r="F296" s="495"/>
      <c r="G296" s="416"/>
      <c r="H296" s="416"/>
      <c r="I296" s="416"/>
      <c r="J296" s="416"/>
      <c r="K296" s="488"/>
      <c r="L296" s="363"/>
      <c r="X296" s="373"/>
      <c r="Y296" s="370"/>
    </row>
    <row r="297" spans="1:25" ht="13.5" hidden="1">
      <c r="A297" s="363"/>
      <c r="B297" s="353"/>
      <c r="C297" s="363"/>
      <c r="D297" s="616"/>
      <c r="E297" s="624"/>
      <c r="F297" s="495"/>
      <c r="G297" s="416"/>
      <c r="H297" s="416"/>
      <c r="I297" s="416"/>
      <c r="J297" s="416"/>
      <c r="K297" s="488"/>
      <c r="L297" s="363"/>
      <c r="X297" s="251"/>
      <c r="Y297" s="363"/>
    </row>
    <row r="298" spans="1:25" ht="13.5" hidden="1">
      <c r="A298" s="363"/>
      <c r="B298" s="353"/>
      <c r="C298" s="363"/>
      <c r="D298" s="616"/>
      <c r="E298" s="624"/>
      <c r="F298" s="495"/>
      <c r="G298" s="416"/>
      <c r="H298" s="416"/>
      <c r="I298" s="416"/>
      <c r="J298" s="416"/>
      <c r="K298" s="488"/>
      <c r="L298" s="363"/>
      <c r="X298" s="356"/>
      <c r="Y298" s="363"/>
    </row>
    <row r="299" spans="1:25" ht="13.5" hidden="1">
      <c r="A299" s="363"/>
      <c r="B299" s="353"/>
      <c r="C299" s="363"/>
      <c r="D299" s="616"/>
      <c r="E299" s="624"/>
      <c r="F299" s="495"/>
      <c r="G299" s="416"/>
      <c r="H299" s="416"/>
      <c r="I299" s="416"/>
      <c r="J299" s="416"/>
      <c r="K299" s="488"/>
      <c r="L299" s="363"/>
      <c r="X299" s="373"/>
      <c r="Y299" s="370"/>
    </row>
    <row r="300" spans="1:25" ht="13.5" hidden="1">
      <c r="A300" s="363"/>
      <c r="B300" s="353"/>
      <c r="C300" s="363"/>
      <c r="D300" s="616"/>
      <c r="E300" s="624"/>
      <c r="F300" s="495"/>
      <c r="G300" s="416"/>
      <c r="H300" s="416"/>
      <c r="I300" s="416"/>
      <c r="J300" s="416"/>
      <c r="K300" s="488"/>
      <c r="L300" s="363"/>
      <c r="X300" s="251"/>
      <c r="Y300" s="363"/>
    </row>
    <row r="301" spans="1:25" ht="13.5" hidden="1">
      <c r="A301" s="363"/>
      <c r="B301" s="353"/>
      <c r="C301" s="363"/>
      <c r="D301" s="616"/>
      <c r="E301" s="624"/>
      <c r="F301" s="495"/>
      <c r="G301" s="416"/>
      <c r="H301" s="416"/>
      <c r="I301" s="416"/>
      <c r="J301" s="416"/>
      <c r="K301" s="488"/>
      <c r="L301" s="363"/>
      <c r="X301" s="356"/>
      <c r="Y301" s="363"/>
    </row>
    <row r="302" spans="1:25" ht="13.5" hidden="1">
      <c r="A302" s="363"/>
      <c r="B302" s="353"/>
      <c r="C302" s="363"/>
      <c r="D302" s="616"/>
      <c r="E302" s="624"/>
      <c r="F302" s="495"/>
      <c r="G302" s="416"/>
      <c r="H302" s="416"/>
      <c r="I302" s="416"/>
      <c r="J302" s="416"/>
      <c r="K302" s="488"/>
      <c r="L302" s="363"/>
      <c r="X302" s="373"/>
      <c r="Y302" s="370"/>
    </row>
    <row r="303" spans="1:25" ht="13.5" hidden="1">
      <c r="A303" s="363"/>
      <c r="B303" s="353"/>
      <c r="C303" s="363"/>
      <c r="D303" s="616"/>
      <c r="E303" s="617"/>
      <c r="F303" s="496"/>
      <c r="G303" s="416"/>
      <c r="H303" s="416"/>
      <c r="I303" s="416"/>
      <c r="J303" s="416"/>
      <c r="K303" s="488"/>
      <c r="L303" s="363"/>
      <c r="X303" s="251"/>
      <c r="Y303" s="363"/>
    </row>
    <row r="304" spans="1:25" ht="13.5" hidden="1">
      <c r="A304" s="363"/>
      <c r="B304" s="353"/>
      <c r="C304" s="363"/>
      <c r="D304" s="616"/>
      <c r="E304" s="617"/>
      <c r="F304" s="496"/>
      <c r="G304" s="416"/>
      <c r="H304" s="416"/>
      <c r="I304" s="416"/>
      <c r="J304" s="416"/>
      <c r="K304" s="488"/>
      <c r="L304" s="363"/>
      <c r="X304" s="356"/>
      <c r="Y304" s="363"/>
    </row>
    <row r="305" spans="1:25" ht="13.5" hidden="1">
      <c r="A305" s="363"/>
      <c r="B305" s="353"/>
      <c r="C305" s="363"/>
      <c r="D305" s="616"/>
      <c r="E305" s="617"/>
      <c r="F305" s="496"/>
      <c r="G305" s="416"/>
      <c r="H305" s="416"/>
      <c r="I305" s="416"/>
      <c r="J305" s="416"/>
      <c r="K305" s="488"/>
      <c r="L305" s="363"/>
      <c r="X305" s="373"/>
      <c r="Y305" s="370"/>
    </row>
    <row r="306" spans="1:25" ht="13.5" hidden="1">
      <c r="A306" s="363"/>
      <c r="B306" s="353"/>
      <c r="C306" s="363"/>
      <c r="D306" s="616"/>
      <c r="E306" s="617"/>
      <c r="F306" s="496"/>
      <c r="G306" s="416"/>
      <c r="H306" s="416"/>
      <c r="I306" s="416"/>
      <c r="J306" s="416"/>
      <c r="K306" s="488"/>
      <c r="L306" s="363"/>
      <c r="X306" s="251"/>
      <c r="Y306" s="363"/>
    </row>
    <row r="307" spans="1:25" ht="13.5" hidden="1">
      <c r="A307" s="363"/>
      <c r="B307" s="353"/>
      <c r="C307" s="363"/>
      <c r="D307" s="616"/>
      <c r="E307" s="617"/>
      <c r="F307" s="496"/>
      <c r="G307" s="416"/>
      <c r="H307" s="416"/>
      <c r="I307" s="416"/>
      <c r="J307" s="416"/>
      <c r="K307" s="488"/>
      <c r="L307" s="363"/>
      <c r="X307" s="356"/>
      <c r="Y307" s="363"/>
    </row>
    <row r="308" spans="1:25" ht="13.5" hidden="1">
      <c r="A308" s="363"/>
      <c r="B308" s="353"/>
      <c r="C308" s="363"/>
      <c r="D308" s="641"/>
      <c r="E308" s="642"/>
      <c r="F308" s="642"/>
      <c r="G308" s="642"/>
      <c r="H308" s="642"/>
      <c r="I308" s="643"/>
      <c r="J308" s="251"/>
      <c r="K308" s="352"/>
      <c r="L308" s="363"/>
      <c r="X308" s="373"/>
      <c r="Y308" s="370"/>
    </row>
    <row r="309" spans="1:25" ht="13.5" hidden="1">
      <c r="A309" s="363"/>
      <c r="B309" s="353"/>
      <c r="C309" s="363"/>
      <c r="D309" s="634"/>
      <c r="E309" s="644"/>
      <c r="F309" s="497"/>
      <c r="G309" s="422"/>
      <c r="H309" s="422"/>
      <c r="I309" s="422"/>
      <c r="J309" s="422"/>
      <c r="K309" s="423"/>
      <c r="L309" s="363"/>
      <c r="X309" s="251"/>
      <c r="Y309" s="363"/>
    </row>
    <row r="310" spans="1:25" ht="13.5" hidden="1">
      <c r="A310" s="363"/>
      <c r="B310" s="353"/>
      <c r="C310" s="363"/>
      <c r="D310" s="598"/>
      <c r="E310" s="598"/>
      <c r="F310" s="598"/>
      <c r="G310" s="598"/>
      <c r="H310" s="598"/>
      <c r="I310" s="598"/>
      <c r="J310" s="599"/>
      <c r="K310" s="475"/>
      <c r="L310" s="363"/>
      <c r="X310" s="356"/>
      <c r="Y310" s="363"/>
    </row>
    <row r="311" spans="1:25" ht="13.5" hidden="1">
      <c r="A311" s="363"/>
      <c r="B311" s="353"/>
      <c r="C311" s="363"/>
      <c r="D311" s="634"/>
      <c r="E311" s="635"/>
      <c r="F311" s="491"/>
      <c r="G311" s="422"/>
      <c r="H311" s="423"/>
      <c r="I311" s="361"/>
      <c r="J311" s="361"/>
      <c r="K311" s="423"/>
      <c r="L311" s="363"/>
      <c r="X311" s="373"/>
      <c r="Y311" s="370"/>
    </row>
    <row r="312" spans="1:25" ht="13.5" hidden="1">
      <c r="A312" s="363"/>
      <c r="B312" s="353"/>
      <c r="C312" s="363"/>
      <c r="D312" s="601"/>
      <c r="E312" s="601"/>
      <c r="F312" s="601"/>
      <c r="G312" s="602"/>
      <c r="H312" s="424"/>
      <c r="I312" s="425"/>
      <c r="J312" s="425"/>
      <c r="K312" s="489"/>
      <c r="L312" s="363"/>
      <c r="X312" s="251"/>
      <c r="Y312" s="363"/>
    </row>
    <row r="313" spans="1:25" ht="13.5" hidden="1">
      <c r="A313" s="363"/>
      <c r="B313" s="353"/>
      <c r="C313" s="363"/>
      <c r="D313" s="601"/>
      <c r="E313" s="601"/>
      <c r="F313" s="601"/>
      <c r="G313" s="602"/>
      <c r="H313" s="424"/>
      <c r="I313" s="425"/>
      <c r="J313" s="425"/>
      <c r="K313" s="489"/>
      <c r="L313" s="363"/>
      <c r="X313" s="356"/>
      <c r="Y313" s="363"/>
    </row>
    <row r="314" spans="1:25" ht="13.5" hidden="1">
      <c r="A314" s="363"/>
      <c r="B314" s="353"/>
      <c r="C314" s="363"/>
      <c r="D314" s="601"/>
      <c r="E314" s="601"/>
      <c r="F314" s="601"/>
      <c r="G314" s="602"/>
      <c r="H314" s="424"/>
      <c r="I314" s="425"/>
      <c r="J314" s="425"/>
      <c r="K314" s="489"/>
      <c r="L314" s="363"/>
      <c r="X314" s="373"/>
      <c r="Y314" s="370"/>
    </row>
    <row r="315" spans="1:25" ht="13.5" hidden="1">
      <c r="A315" s="363"/>
      <c r="B315" s="353"/>
      <c r="C315" s="363"/>
      <c r="D315" s="601"/>
      <c r="E315" s="601"/>
      <c r="F315" s="601"/>
      <c r="G315" s="602"/>
      <c r="H315" s="424"/>
      <c r="I315" s="425"/>
      <c r="J315" s="425"/>
      <c r="K315" s="489"/>
      <c r="L315" s="363"/>
      <c r="X315" s="251"/>
      <c r="Y315" s="363"/>
    </row>
    <row r="316" spans="1:25" ht="13.5" hidden="1">
      <c r="A316" s="363"/>
      <c r="B316" s="353"/>
      <c r="C316" s="363"/>
      <c r="D316" s="601"/>
      <c r="E316" s="601"/>
      <c r="F316" s="601"/>
      <c r="G316" s="601"/>
      <c r="H316" s="601"/>
      <c r="I316" s="602"/>
      <c r="J316" s="425"/>
      <c r="K316" s="489"/>
      <c r="L316" s="363"/>
      <c r="X316" s="356"/>
      <c r="Y316" s="363"/>
    </row>
    <row r="317" spans="1:25" ht="13.5" hidden="1">
      <c r="A317" s="370"/>
      <c r="B317" s="353"/>
      <c r="C317" s="370"/>
      <c r="D317" s="371"/>
      <c r="E317" s="372"/>
      <c r="F317" s="372"/>
      <c r="G317" s="370"/>
      <c r="H317" s="370"/>
      <c r="I317" s="371"/>
      <c r="J317" s="373"/>
      <c r="K317" s="373"/>
      <c r="L317" s="370"/>
      <c r="X317" s="373"/>
      <c r="Y317" s="370"/>
    </row>
    <row r="318" spans="1:25" ht="13.5" hidden="1">
      <c r="A318" s="363"/>
      <c r="B318" s="353"/>
      <c r="C318" s="363"/>
      <c r="D318" s="611"/>
      <c r="E318" s="612"/>
      <c r="F318" s="612"/>
      <c r="G318" s="612"/>
      <c r="H318" s="612"/>
      <c r="I318" s="613"/>
      <c r="J318" s="426"/>
      <c r="K318" s="410"/>
      <c r="L318" s="363"/>
      <c r="X318" s="251"/>
      <c r="Y318" s="363"/>
    </row>
    <row r="319" spans="1:25" ht="13.5" hidden="1">
      <c r="A319" s="363"/>
      <c r="B319" s="353"/>
      <c r="C319" s="363"/>
      <c r="D319" s="604"/>
      <c r="E319" s="604"/>
      <c r="F319" s="604"/>
      <c r="G319" s="604"/>
      <c r="H319" s="604"/>
      <c r="I319" s="604"/>
      <c r="J319" s="604"/>
      <c r="K319" s="474"/>
      <c r="L319" s="363"/>
      <c r="O319" s="438"/>
      <c r="P319" s="438"/>
      <c r="Q319" s="438"/>
      <c r="X319" s="356"/>
      <c r="Y319" s="363"/>
    </row>
    <row r="320" spans="1:25" ht="13.5" hidden="1">
      <c r="A320" s="370"/>
      <c r="B320" s="353"/>
      <c r="C320" s="370"/>
      <c r="D320" s="371"/>
      <c r="E320" s="372"/>
      <c r="F320" s="372"/>
      <c r="G320" s="370"/>
      <c r="H320" s="370"/>
      <c r="I320" s="371"/>
      <c r="J320" s="373"/>
      <c r="K320" s="373"/>
      <c r="L320" s="363"/>
      <c r="X320" s="373"/>
      <c r="Y320" s="370"/>
    </row>
    <row r="321" spans="1:25" ht="13.5" hidden="1">
      <c r="A321" s="363"/>
      <c r="B321" s="353"/>
      <c r="C321" s="363"/>
      <c r="D321" s="605"/>
      <c r="E321" s="606"/>
      <c r="F321" s="606"/>
      <c r="G321" s="606"/>
      <c r="H321" s="606"/>
      <c r="I321" s="607"/>
      <c r="J321" s="251"/>
      <c r="K321" s="352"/>
      <c r="L321" s="363"/>
      <c r="X321" s="251"/>
      <c r="Y321" s="363"/>
    </row>
    <row r="322" spans="1:25" ht="13.5" hidden="1">
      <c r="A322" s="371"/>
      <c r="B322" s="353"/>
      <c r="C322" s="371"/>
      <c r="D322" s="371"/>
      <c r="E322" s="372"/>
      <c r="F322" s="372"/>
      <c r="G322" s="370"/>
      <c r="H322" s="370"/>
      <c r="I322" s="371"/>
      <c r="J322" s="373"/>
      <c r="K322" s="373"/>
      <c r="L322" s="370"/>
      <c r="X322" s="356"/>
      <c r="Y322" s="363"/>
    </row>
    <row r="323" spans="24:25" ht="13.5" hidden="1">
      <c r="X323" s="373"/>
      <c r="Y323" s="370"/>
    </row>
    <row r="324" spans="24:25" ht="13.5" hidden="1">
      <c r="X324" s="251"/>
      <c r="Y324" s="363"/>
    </row>
    <row r="325" spans="1:25" ht="41.25" customHeight="1">
      <c r="A325" s="363"/>
      <c r="B325" s="353"/>
      <c r="C325" s="363"/>
      <c r="D325" s="625"/>
      <c r="E325" s="626"/>
      <c r="F325" s="455"/>
      <c r="G325" s="421"/>
      <c r="H325" s="421"/>
      <c r="I325" s="449" t="s">
        <v>809</v>
      </c>
      <c r="J325" s="471">
        <f>J280+J266+J242+J232+J224+J210+J168+J149+J142+J134+J84+J38+J28+J18</f>
        <v>26000</v>
      </c>
      <c r="K325" s="490"/>
      <c r="L325" s="363"/>
      <c r="U325" s="258"/>
      <c r="X325" s="471">
        <f>X280+X266+X242+X232+X210+X168+X149+X142+X134+X84+X38+X28+X18+X224</f>
        <v>0</v>
      </c>
      <c r="Y325" s="471"/>
    </row>
    <row r="329" ht="13.5">
      <c r="D329" s="450"/>
    </row>
  </sheetData>
  <sheetProtection/>
  <mergeCells count="245">
    <mergeCell ref="D272:G272"/>
    <mergeCell ref="D325:E325"/>
    <mergeCell ref="D32:G32"/>
    <mergeCell ref="D33:G33"/>
    <mergeCell ref="D34:G34"/>
    <mergeCell ref="D35:G35"/>
    <mergeCell ref="D36:G36"/>
    <mergeCell ref="D47:G47"/>
    <mergeCell ref="D81:I81"/>
    <mergeCell ref="D82:I82"/>
    <mergeCell ref="D74:I74"/>
    <mergeCell ref="D75:I75"/>
    <mergeCell ref="D168:E168"/>
    <mergeCell ref="D163:E163"/>
    <mergeCell ref="D136:E136"/>
    <mergeCell ref="D149:E149"/>
    <mergeCell ref="D76:I76"/>
    <mergeCell ref="D77:I77"/>
    <mergeCell ref="D67:I67"/>
    <mergeCell ref="D69:I69"/>
    <mergeCell ref="D73:I73"/>
    <mergeCell ref="D78:I78"/>
    <mergeCell ref="D64:G64"/>
    <mergeCell ref="D65:G65"/>
    <mergeCell ref="D54:G54"/>
    <mergeCell ref="D55:G55"/>
    <mergeCell ref="D56:G56"/>
    <mergeCell ref="D57:G57"/>
    <mergeCell ref="J25:J26"/>
    <mergeCell ref="D30:G30"/>
    <mergeCell ref="I25:I26"/>
    <mergeCell ref="D48:G48"/>
    <mergeCell ref="D49:G49"/>
    <mergeCell ref="D50:G50"/>
    <mergeCell ref="D51:G51"/>
    <mergeCell ref="D52:G52"/>
    <mergeCell ref="D53:G53"/>
    <mergeCell ref="D9:G9"/>
    <mergeCell ref="D10:G10"/>
    <mergeCell ref="D11:G11"/>
    <mergeCell ref="D12:G12"/>
    <mergeCell ref="D13:G13"/>
    <mergeCell ref="D42:J42"/>
    <mergeCell ref="D43:J43"/>
    <mergeCell ref="D44:J44"/>
    <mergeCell ref="D45:J45"/>
    <mergeCell ref="D38:I38"/>
    <mergeCell ref="D41:J41"/>
    <mergeCell ref="D14:G14"/>
    <mergeCell ref="D22:G22"/>
    <mergeCell ref="D23:G23"/>
    <mergeCell ref="D24:G24"/>
    <mergeCell ref="D25:G25"/>
    <mergeCell ref="D26:G26"/>
    <mergeCell ref="D40:J40"/>
    <mergeCell ref="D80:I80"/>
    <mergeCell ref="D68:I68"/>
    <mergeCell ref="D58:G58"/>
    <mergeCell ref="D59:G59"/>
    <mergeCell ref="D60:G60"/>
    <mergeCell ref="D61:G61"/>
    <mergeCell ref="D145:E145"/>
    <mergeCell ref="D138:E138"/>
    <mergeCell ref="D140:E140"/>
    <mergeCell ref="D123:E123"/>
    <mergeCell ref="D127:E127"/>
    <mergeCell ref="D94:E94"/>
    <mergeCell ref="D95:E95"/>
    <mergeCell ref="D96:E96"/>
    <mergeCell ref="D102:E102"/>
    <mergeCell ref="D114:E114"/>
    <mergeCell ref="D115:E115"/>
    <mergeCell ref="D116:E116"/>
    <mergeCell ref="D110:E110"/>
    <mergeCell ref="D111:E111"/>
    <mergeCell ref="D106:E106"/>
    <mergeCell ref="D112:E112"/>
    <mergeCell ref="D62:G62"/>
    <mergeCell ref="D63:G63"/>
    <mergeCell ref="D84:I84"/>
    <mergeCell ref="D232:E232"/>
    <mergeCell ref="D7:E7"/>
    <mergeCell ref="D6:J6"/>
    <mergeCell ref="D18:I18"/>
    <mergeCell ref="D15:G15"/>
    <mergeCell ref="D16:G16"/>
    <mergeCell ref="D20:G20"/>
    <mergeCell ref="D90:E90"/>
    <mergeCell ref="D108:E108"/>
    <mergeCell ref="D99:E99"/>
    <mergeCell ref="D100:E100"/>
    <mergeCell ref="D104:E104"/>
    <mergeCell ref="D103:E103"/>
    <mergeCell ref="D86:E86"/>
    <mergeCell ref="D88:E88"/>
    <mergeCell ref="D92:E92"/>
    <mergeCell ref="D66:I66"/>
    <mergeCell ref="D124:E124"/>
    <mergeCell ref="D126:E126"/>
    <mergeCell ref="D128:E128"/>
    <mergeCell ref="D122:E122"/>
    <mergeCell ref="D71:E71"/>
    <mergeCell ref="D79:I79"/>
    <mergeCell ref="D130:E130"/>
    <mergeCell ref="D132:E132"/>
    <mergeCell ref="D131:E131"/>
    <mergeCell ref="D142:E142"/>
    <mergeCell ref="D170:E170"/>
    <mergeCell ref="D173:E173"/>
    <mergeCell ref="D151:E151"/>
    <mergeCell ref="D156:E156"/>
    <mergeCell ref="D157:E157"/>
    <mergeCell ref="D158:E158"/>
    <mergeCell ref="D159:E159"/>
    <mergeCell ref="D160:E160"/>
    <mergeCell ref="D161:E161"/>
    <mergeCell ref="D147:E147"/>
    <mergeCell ref="D154:J154"/>
    <mergeCell ref="D134:E134"/>
    <mergeCell ref="D165:E165"/>
    <mergeCell ref="G165:H165"/>
    <mergeCell ref="D174:E174"/>
    <mergeCell ref="D172:E172"/>
    <mergeCell ref="D184:E184"/>
    <mergeCell ref="D177:E177"/>
    <mergeCell ref="D178:E178"/>
    <mergeCell ref="D181:E181"/>
    <mergeCell ref="D182:E182"/>
    <mergeCell ref="D176:E176"/>
    <mergeCell ref="D180:E180"/>
    <mergeCell ref="D191:E191"/>
    <mergeCell ref="D194:E194"/>
    <mergeCell ref="D195:E195"/>
    <mergeCell ref="D198:E198"/>
    <mergeCell ref="D196:E196"/>
    <mergeCell ref="D185:E185"/>
    <mergeCell ref="D186:E186"/>
    <mergeCell ref="D189:E189"/>
    <mergeCell ref="D190:E190"/>
    <mergeCell ref="D188:E188"/>
    <mergeCell ref="D192:E192"/>
    <mergeCell ref="D213:E213"/>
    <mergeCell ref="D216:E216"/>
    <mergeCell ref="D215:E215"/>
    <mergeCell ref="D199:E199"/>
    <mergeCell ref="D204:E204"/>
    <mergeCell ref="D203:E203"/>
    <mergeCell ref="D200:E200"/>
    <mergeCell ref="D202:E202"/>
    <mergeCell ref="D217:E217"/>
    <mergeCell ref="D207:E207"/>
    <mergeCell ref="D206:E206"/>
    <mergeCell ref="D210:E210"/>
    <mergeCell ref="D288:E288"/>
    <mergeCell ref="D259:E259"/>
    <mergeCell ref="D249:E249"/>
    <mergeCell ref="D251:E251"/>
    <mergeCell ref="D252:E252"/>
    <mergeCell ref="D253:E253"/>
    <mergeCell ref="D255:E255"/>
    <mergeCell ref="D285:E285"/>
    <mergeCell ref="D262:I262"/>
    <mergeCell ref="D264:J264"/>
    <mergeCell ref="D250:E250"/>
    <mergeCell ref="D263:E263"/>
    <mergeCell ref="D258:E258"/>
    <mergeCell ref="D261:E261"/>
    <mergeCell ref="D280:I280"/>
    <mergeCell ref="D277:G277"/>
    <mergeCell ref="D270:G270"/>
    <mergeCell ref="D268:E268"/>
    <mergeCell ref="D278:G278"/>
    <mergeCell ref="D281:J281"/>
    <mergeCell ref="D283:I283"/>
    <mergeCell ref="D286:E286"/>
    <mergeCell ref="D274:G274"/>
    <mergeCell ref="D266:E266"/>
    <mergeCell ref="D292:E292"/>
    <mergeCell ref="D293:E293"/>
    <mergeCell ref="D294:E294"/>
    <mergeCell ref="D295:E295"/>
    <mergeCell ref="D296:E296"/>
    <mergeCell ref="D297:E297"/>
    <mergeCell ref="D298:E298"/>
    <mergeCell ref="D289:G289"/>
    <mergeCell ref="D290:E290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12:G312"/>
    <mergeCell ref="D313:G313"/>
    <mergeCell ref="D314:G314"/>
    <mergeCell ref="D308:I308"/>
    <mergeCell ref="D309:E309"/>
    <mergeCell ref="D310:J310"/>
    <mergeCell ref="D311:E311"/>
    <mergeCell ref="D315:G315"/>
    <mergeCell ref="D316:I316"/>
    <mergeCell ref="D236:E236"/>
    <mergeCell ref="D247:E247"/>
    <mergeCell ref="D248:E248"/>
    <mergeCell ref="D246:E246"/>
    <mergeCell ref="D218:E218"/>
    <mergeCell ref="D221:E221"/>
    <mergeCell ref="D219:E219"/>
    <mergeCell ref="D234:E234"/>
    <mergeCell ref="D237:E237"/>
    <mergeCell ref="D238:E238"/>
    <mergeCell ref="D239:E239"/>
    <mergeCell ref="D222:I222"/>
    <mergeCell ref="D224:I224"/>
    <mergeCell ref="D228:E228"/>
    <mergeCell ref="D230:I230"/>
    <mergeCell ref="D242:E242"/>
    <mergeCell ref="D226:E226"/>
    <mergeCell ref="X278:Y278"/>
    <mergeCell ref="D2:J2"/>
    <mergeCell ref="D3:J3"/>
    <mergeCell ref="D271:G271"/>
    <mergeCell ref="D273:G273"/>
    <mergeCell ref="D275:G275"/>
    <mergeCell ref="D276:G276"/>
    <mergeCell ref="D319:J319"/>
    <mergeCell ref="D321:I321"/>
    <mergeCell ref="D28:I28"/>
    <mergeCell ref="D318:I318"/>
    <mergeCell ref="D120:E120"/>
    <mergeCell ref="D257:E257"/>
    <mergeCell ref="D260:E260"/>
    <mergeCell ref="D98:E98"/>
    <mergeCell ref="D107:E107"/>
    <mergeCell ref="E212:G212"/>
    <mergeCell ref="D208:E208"/>
    <mergeCell ref="D256:E256"/>
    <mergeCell ref="D254:E254"/>
    <mergeCell ref="D244:E244"/>
    <mergeCell ref="D118:E118"/>
    <mergeCell ref="D119:E119"/>
    <mergeCell ref="D240:E240"/>
  </mergeCells>
  <printOptions/>
  <pageMargins left="0.7" right="0.7" top="0.75" bottom="0.75" header="0.3" footer="0.3"/>
  <pageSetup horizontalDpi="600" verticalDpi="600" orientation="portrait" paperSiz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29"/>
  <sheetViews>
    <sheetView tabSelected="1" zoomScale="60" zoomScaleNormal="60" zoomScalePageLayoutView="0" workbookViewId="0" topLeftCell="A1">
      <selection activeCell="AA9" sqref="AA9"/>
    </sheetView>
  </sheetViews>
  <sheetFormatPr defaultColWidth="9.140625" defaultRowHeight="15"/>
  <cols>
    <col min="1" max="1" width="0.9921875" style="248" customWidth="1"/>
    <col min="2" max="2" width="3.57421875" style="427" customWidth="1"/>
    <col min="3" max="3" width="0.5625" style="248" customWidth="1"/>
    <col min="4" max="4" width="30.57421875" style="367" customWidth="1"/>
    <col min="5" max="5" width="43.7109375" style="439" customWidth="1"/>
    <col min="6" max="6" width="8.57421875" style="439" hidden="1" customWidth="1"/>
    <col min="7" max="7" width="15.28125" style="248" customWidth="1"/>
    <col min="8" max="8" width="14.00390625" style="248" hidden="1" customWidth="1"/>
    <col min="9" max="9" width="14.7109375" style="248" customWidth="1"/>
    <col min="10" max="10" width="14.00390625" style="248" customWidth="1"/>
    <col min="11" max="11" width="7.00390625" style="248" hidden="1" customWidth="1"/>
    <col min="12" max="12" width="1.7109375" style="248" customWidth="1"/>
    <col min="13" max="13" width="9.57421875" style="359" hidden="1" customWidth="1"/>
    <col min="14" max="14" width="8.140625" style="360" hidden="1" customWidth="1"/>
    <col min="15" max="16" width="9.57421875" style="248" hidden="1" customWidth="1"/>
    <col min="17" max="17" width="12.421875" style="248" hidden="1" customWidth="1"/>
    <col min="18" max="23" width="8.8515625" style="248" hidden="1" customWidth="1"/>
    <col min="24" max="24" width="18.00390625" style="248" customWidth="1"/>
    <col min="25" max="25" width="0.85546875" style="248" customWidth="1"/>
    <col min="26" max="26" width="3.28125" style="248" customWidth="1"/>
    <col min="27" max="34" width="3.7109375" style="248" customWidth="1"/>
    <col min="35" max="54" width="4.28125" style="248" customWidth="1"/>
    <col min="55" max="253" width="9.140625" style="248" customWidth="1"/>
    <col min="254" max="254" width="0.9921875" style="248" customWidth="1"/>
    <col min="255" max="255" width="3.57421875" style="248" customWidth="1"/>
    <col min="256" max="16384" width="0.5625" style="248" customWidth="1"/>
  </cols>
  <sheetData>
    <row r="1" spans="1:21" ht="4.5" customHeight="1" thickBot="1">
      <c r="A1" s="363"/>
      <c r="B1" s="353"/>
      <c r="C1" s="363"/>
      <c r="D1" s="513"/>
      <c r="E1" s="354" t="s">
        <v>402</v>
      </c>
      <c r="F1" s="354"/>
      <c r="G1" s="355"/>
      <c r="H1" s="355"/>
      <c r="I1" s="356"/>
      <c r="J1" s="357"/>
      <c r="K1" s="474"/>
      <c r="L1" s="363"/>
      <c r="M1" s="358"/>
      <c r="N1" s="358"/>
      <c r="O1" s="254"/>
      <c r="P1" s="254"/>
      <c r="Q1" s="254"/>
      <c r="R1" s="254"/>
      <c r="S1" s="254"/>
      <c r="T1" s="254"/>
      <c r="U1" s="258">
        <v>1</v>
      </c>
    </row>
    <row r="2" spans="1:21" ht="21" customHeight="1">
      <c r="A2" s="363"/>
      <c r="B2" s="353"/>
      <c r="C2" s="363"/>
      <c r="D2" s="598" t="s">
        <v>845</v>
      </c>
      <c r="E2" s="598"/>
      <c r="F2" s="598"/>
      <c r="G2" s="598"/>
      <c r="H2" s="598"/>
      <c r="I2" s="598"/>
      <c r="J2" s="599"/>
      <c r="K2" s="475"/>
      <c r="L2" s="363"/>
      <c r="U2" s="258"/>
    </row>
    <row r="3" spans="1:21" ht="39" customHeight="1">
      <c r="A3" s="363"/>
      <c r="B3" s="353"/>
      <c r="C3" s="363"/>
      <c r="D3" s="600" t="s">
        <v>811</v>
      </c>
      <c r="E3" s="600"/>
      <c r="F3" s="600"/>
      <c r="G3" s="600"/>
      <c r="H3" s="600"/>
      <c r="I3" s="600" t="s">
        <v>658</v>
      </c>
      <c r="J3" s="600" t="s">
        <v>259</v>
      </c>
      <c r="K3" s="475"/>
      <c r="L3" s="363"/>
      <c r="U3" s="258">
        <v>1</v>
      </c>
    </row>
    <row r="4" spans="1:21" ht="3.75" customHeight="1">
      <c r="A4" s="370"/>
      <c r="B4" s="353"/>
      <c r="C4" s="370"/>
      <c r="D4" s="371"/>
      <c r="E4" s="372"/>
      <c r="F4" s="372"/>
      <c r="G4" s="370"/>
      <c r="H4" s="370"/>
      <c r="I4" s="371"/>
      <c r="J4" s="373"/>
      <c r="K4" s="373"/>
      <c r="L4" s="370"/>
      <c r="U4" s="258">
        <v>1</v>
      </c>
    </row>
    <row r="5" spans="1:21" ht="4.5" customHeight="1">
      <c r="A5" s="363"/>
      <c r="B5" s="353"/>
      <c r="C5" s="363"/>
      <c r="D5" s="513"/>
      <c r="E5" s="354" t="s">
        <v>402</v>
      </c>
      <c r="F5" s="354"/>
      <c r="G5" s="355"/>
      <c r="H5" s="355"/>
      <c r="I5" s="356"/>
      <c r="J5" s="357"/>
      <c r="K5" s="474"/>
      <c r="L5" s="363"/>
      <c r="M5" s="358"/>
      <c r="N5" s="358"/>
      <c r="O5" s="254"/>
      <c r="P5" s="254"/>
      <c r="Q5" s="254"/>
      <c r="R5" s="254"/>
      <c r="S5" s="254"/>
      <c r="T5" s="254"/>
      <c r="U5" s="258">
        <v>1</v>
      </c>
    </row>
    <row r="6" spans="1:21" ht="21" customHeight="1" hidden="1">
      <c r="A6" s="363"/>
      <c r="B6" s="353"/>
      <c r="C6" s="363"/>
      <c r="D6" s="598" t="s">
        <v>22</v>
      </c>
      <c r="E6" s="598"/>
      <c r="F6" s="598"/>
      <c r="G6" s="598"/>
      <c r="H6" s="598"/>
      <c r="I6" s="598"/>
      <c r="J6" s="599"/>
      <c r="K6" s="475"/>
      <c r="L6" s="363"/>
      <c r="U6" s="258"/>
    </row>
    <row r="7" spans="1:21" ht="39" customHeight="1">
      <c r="A7" s="363"/>
      <c r="B7" s="353"/>
      <c r="C7" s="363"/>
      <c r="D7" s="657" t="s">
        <v>787</v>
      </c>
      <c r="E7" s="657"/>
      <c r="F7" s="491"/>
      <c r="G7" s="361"/>
      <c r="H7" s="361"/>
      <c r="I7" s="361" t="s">
        <v>658</v>
      </c>
      <c r="J7" s="361" t="s">
        <v>259</v>
      </c>
      <c r="K7" s="423"/>
      <c r="L7" s="363"/>
      <c r="U7" s="258">
        <v>1</v>
      </c>
    </row>
    <row r="8" spans="1:21" ht="3.75" customHeight="1">
      <c r="A8" s="370"/>
      <c r="B8" s="353"/>
      <c r="C8" s="370"/>
      <c r="D8" s="371"/>
      <c r="E8" s="372"/>
      <c r="F8" s="372"/>
      <c r="G8" s="370"/>
      <c r="H8" s="370"/>
      <c r="I8" s="371"/>
      <c r="J8" s="373"/>
      <c r="K8" s="373"/>
      <c r="L8" s="370"/>
      <c r="U8" s="258">
        <v>1</v>
      </c>
    </row>
    <row r="9" spans="1:21" ht="15" customHeight="1">
      <c r="A9" s="363"/>
      <c r="B9" s="353"/>
      <c r="C9" s="363"/>
      <c r="D9" s="658" t="s">
        <v>785</v>
      </c>
      <c r="E9" s="658"/>
      <c r="F9" s="658"/>
      <c r="G9" s="658"/>
      <c r="H9" s="446"/>
      <c r="I9" s="387">
        <v>5000</v>
      </c>
      <c r="J9" s="362">
        <v>0</v>
      </c>
      <c r="K9" s="476"/>
      <c r="L9" s="363"/>
      <c r="U9" s="258"/>
    </row>
    <row r="10" spans="1:21" ht="15" customHeight="1">
      <c r="A10" s="363"/>
      <c r="B10" s="353"/>
      <c r="C10" s="363"/>
      <c r="D10" s="658" t="s">
        <v>791</v>
      </c>
      <c r="E10" s="658"/>
      <c r="F10" s="658"/>
      <c r="G10" s="658"/>
      <c r="H10" s="446"/>
      <c r="I10" s="387">
        <v>10000</v>
      </c>
      <c r="J10" s="362">
        <v>0</v>
      </c>
      <c r="K10" s="476"/>
      <c r="L10" s="363"/>
      <c r="U10" s="258"/>
    </row>
    <row r="11" spans="1:21" ht="15" customHeight="1">
      <c r="A11" s="363"/>
      <c r="B11" s="353"/>
      <c r="C11" s="363"/>
      <c r="D11" s="658" t="s">
        <v>792</v>
      </c>
      <c r="E11" s="658"/>
      <c r="F11" s="658"/>
      <c r="G11" s="658"/>
      <c r="H11" s="446"/>
      <c r="I11" s="387">
        <v>10000</v>
      </c>
      <c r="J11" s="362">
        <v>0</v>
      </c>
      <c r="K11" s="476"/>
      <c r="L11" s="363"/>
      <c r="U11" s="258">
        <v>1</v>
      </c>
    </row>
    <row r="12" spans="1:21" ht="15" customHeight="1">
      <c r="A12" s="363"/>
      <c r="B12" s="353"/>
      <c r="C12" s="363"/>
      <c r="D12" s="658" t="s">
        <v>786</v>
      </c>
      <c r="E12" s="658"/>
      <c r="F12" s="658"/>
      <c r="G12" s="658"/>
      <c r="H12" s="446"/>
      <c r="I12" s="387">
        <v>15000</v>
      </c>
      <c r="J12" s="362">
        <v>0</v>
      </c>
      <c r="K12" s="476"/>
      <c r="L12" s="363"/>
      <c r="U12" s="258"/>
    </row>
    <row r="13" spans="1:21" ht="15" customHeight="1">
      <c r="A13" s="363"/>
      <c r="B13" s="353"/>
      <c r="C13" s="363"/>
      <c r="D13" s="658" t="s">
        <v>788</v>
      </c>
      <c r="E13" s="658"/>
      <c r="F13" s="658"/>
      <c r="G13" s="658"/>
      <c r="H13" s="446"/>
      <c r="I13" s="387">
        <v>12000</v>
      </c>
      <c r="J13" s="362">
        <v>0</v>
      </c>
      <c r="K13" s="476"/>
      <c r="L13" s="363"/>
      <c r="U13" s="258"/>
    </row>
    <row r="14" spans="1:21" ht="15" customHeight="1">
      <c r="A14" s="363"/>
      <c r="B14" s="353"/>
      <c r="C14" s="363"/>
      <c r="D14" s="658" t="s">
        <v>810</v>
      </c>
      <c r="E14" s="658"/>
      <c r="F14" s="658"/>
      <c r="G14" s="658"/>
      <c r="H14" s="446"/>
      <c r="I14" s="387">
        <v>10000</v>
      </c>
      <c r="J14" s="362">
        <v>0</v>
      </c>
      <c r="K14" s="476"/>
      <c r="L14" s="363"/>
      <c r="U14" s="258"/>
    </row>
    <row r="15" spans="1:21" ht="15" customHeight="1">
      <c r="A15" s="363"/>
      <c r="B15" s="353"/>
      <c r="C15" s="363"/>
      <c r="D15" s="658" t="s">
        <v>789</v>
      </c>
      <c r="E15" s="658"/>
      <c r="F15" s="658"/>
      <c r="G15" s="658"/>
      <c r="H15" s="446"/>
      <c r="I15" s="387">
        <v>10000</v>
      </c>
      <c r="J15" s="362">
        <v>0</v>
      </c>
      <c r="K15" s="476"/>
      <c r="L15" s="363"/>
      <c r="U15" s="258"/>
    </row>
    <row r="16" spans="1:21" ht="15" customHeight="1">
      <c r="A16" s="363"/>
      <c r="B16" s="353"/>
      <c r="C16" s="363"/>
      <c r="D16" s="658" t="s">
        <v>790</v>
      </c>
      <c r="E16" s="658"/>
      <c r="F16" s="658"/>
      <c r="G16" s="658"/>
      <c r="H16" s="446"/>
      <c r="I16" s="387">
        <v>5000</v>
      </c>
      <c r="J16" s="362">
        <v>0</v>
      </c>
      <c r="K16" s="476"/>
      <c r="L16" s="363"/>
      <c r="U16" s="258">
        <v>1</v>
      </c>
    </row>
    <row r="17" spans="1:25" ht="3.75" customHeight="1">
      <c r="A17" s="370"/>
      <c r="B17" s="353"/>
      <c r="C17" s="370"/>
      <c r="D17" s="371"/>
      <c r="E17" s="372"/>
      <c r="F17" s="372"/>
      <c r="G17" s="370"/>
      <c r="H17" s="370"/>
      <c r="I17" s="371"/>
      <c r="J17" s="373"/>
      <c r="K17" s="373"/>
      <c r="L17" s="370"/>
      <c r="U17" s="258">
        <v>1</v>
      </c>
      <c r="X17" s="373"/>
      <c r="Y17" s="370"/>
    </row>
    <row r="18" spans="1:25" ht="16.5" customHeight="1">
      <c r="A18" s="363"/>
      <c r="B18" s="353"/>
      <c r="C18" s="363"/>
      <c r="D18" s="608" t="s">
        <v>297</v>
      </c>
      <c r="E18" s="609"/>
      <c r="F18" s="609"/>
      <c r="G18" s="609"/>
      <c r="H18" s="609"/>
      <c r="I18" s="610"/>
      <c r="J18" s="251">
        <f>J9+J12+J13+J15+J16+J10+J11</f>
        <v>0</v>
      </c>
      <c r="K18" s="352"/>
      <c r="L18" s="363"/>
      <c r="U18" s="258">
        <v>1</v>
      </c>
      <c r="X18" s="251">
        <v>0</v>
      </c>
      <c r="Y18" s="363"/>
    </row>
    <row r="19" spans="1:25" ht="3.75" customHeight="1">
      <c r="A19" s="370"/>
      <c r="B19" s="353"/>
      <c r="C19" s="370"/>
      <c r="D19" s="371"/>
      <c r="E19" s="372"/>
      <c r="F19" s="372"/>
      <c r="G19" s="370"/>
      <c r="H19" s="370"/>
      <c r="I19" s="371"/>
      <c r="J19" s="373"/>
      <c r="K19" s="373"/>
      <c r="L19" s="370"/>
      <c r="U19" s="258">
        <v>1</v>
      </c>
      <c r="X19" s="356"/>
      <c r="Y19" s="363"/>
    </row>
    <row r="20" spans="1:25" ht="30" customHeight="1">
      <c r="A20" s="363"/>
      <c r="B20" s="353"/>
      <c r="C20" s="363"/>
      <c r="D20" s="657" t="s">
        <v>793</v>
      </c>
      <c r="E20" s="657"/>
      <c r="F20" s="657"/>
      <c r="G20" s="657"/>
      <c r="H20" s="445"/>
      <c r="I20" s="361" t="s">
        <v>658</v>
      </c>
      <c r="J20" s="361" t="s">
        <v>259</v>
      </c>
      <c r="K20" s="423"/>
      <c r="L20" s="363"/>
      <c r="U20" s="258">
        <v>1</v>
      </c>
      <c r="Y20" s="3"/>
    </row>
    <row r="21" spans="1:21" ht="3.75" customHeight="1">
      <c r="A21" s="370"/>
      <c r="B21" s="353"/>
      <c r="C21" s="370"/>
      <c r="D21" s="371"/>
      <c r="E21" s="372"/>
      <c r="F21" s="372"/>
      <c r="G21" s="370"/>
      <c r="H21" s="370"/>
      <c r="I21" s="371"/>
      <c r="J21" s="373"/>
      <c r="K21" s="373"/>
      <c r="L21" s="370"/>
      <c r="U21" s="258">
        <v>1</v>
      </c>
    </row>
    <row r="22" spans="1:21" ht="15" customHeight="1">
      <c r="A22" s="363"/>
      <c r="B22" s="353"/>
      <c r="C22" s="363"/>
      <c r="D22" s="658" t="s">
        <v>782</v>
      </c>
      <c r="E22" s="658"/>
      <c r="F22" s="658"/>
      <c r="G22" s="658"/>
      <c r="H22" s="446"/>
      <c r="I22" s="387">
        <v>15000</v>
      </c>
      <c r="J22" s="362">
        <v>0</v>
      </c>
      <c r="K22" s="476"/>
      <c r="L22" s="363"/>
      <c r="U22" s="258">
        <v>1</v>
      </c>
    </row>
    <row r="23" spans="1:21" ht="15" customHeight="1">
      <c r="A23" s="363"/>
      <c r="B23" s="353"/>
      <c r="C23" s="363"/>
      <c r="D23" s="658" t="s">
        <v>780</v>
      </c>
      <c r="E23" s="658"/>
      <c r="F23" s="658"/>
      <c r="G23" s="658"/>
      <c r="H23" s="446"/>
      <c r="I23" s="387">
        <v>10000</v>
      </c>
      <c r="J23" s="362">
        <v>0</v>
      </c>
      <c r="K23" s="476"/>
      <c r="L23" s="363"/>
      <c r="U23" s="258">
        <v>1</v>
      </c>
    </row>
    <row r="24" spans="1:21" ht="15" customHeight="1">
      <c r="A24" s="363"/>
      <c r="B24" s="353"/>
      <c r="C24" s="363"/>
      <c r="D24" s="658" t="s">
        <v>781</v>
      </c>
      <c r="E24" s="658"/>
      <c r="F24" s="658"/>
      <c r="G24" s="658"/>
      <c r="H24" s="446"/>
      <c r="I24" s="387">
        <v>15000</v>
      </c>
      <c r="J24" s="362">
        <v>0</v>
      </c>
      <c r="K24" s="476"/>
      <c r="L24" s="363"/>
      <c r="U24" s="258">
        <v>1</v>
      </c>
    </row>
    <row r="25" spans="1:21" ht="15" customHeight="1">
      <c r="A25" s="363"/>
      <c r="B25" s="353"/>
      <c r="C25" s="363"/>
      <c r="D25" s="658" t="s">
        <v>783</v>
      </c>
      <c r="E25" s="658"/>
      <c r="F25" s="658"/>
      <c r="G25" s="658"/>
      <c r="H25" s="446"/>
      <c r="I25" s="675">
        <v>18000</v>
      </c>
      <c r="J25" s="673">
        <v>0</v>
      </c>
      <c r="K25" s="476"/>
      <c r="L25" s="363"/>
      <c r="U25" s="258">
        <v>1</v>
      </c>
    </row>
    <row r="26" spans="1:21" ht="15" customHeight="1">
      <c r="A26" s="363"/>
      <c r="B26" s="353"/>
      <c r="C26" s="363"/>
      <c r="D26" s="658" t="s">
        <v>784</v>
      </c>
      <c r="E26" s="658"/>
      <c r="F26" s="658"/>
      <c r="G26" s="658"/>
      <c r="H26" s="446"/>
      <c r="I26" s="676"/>
      <c r="J26" s="674"/>
      <c r="K26" s="476"/>
      <c r="L26" s="363"/>
      <c r="U26" s="258">
        <v>1</v>
      </c>
    </row>
    <row r="27" spans="1:25" ht="3.75" customHeight="1">
      <c r="A27" s="370"/>
      <c r="B27" s="353"/>
      <c r="C27" s="370"/>
      <c r="D27" s="371"/>
      <c r="E27" s="372"/>
      <c r="F27" s="372"/>
      <c r="G27" s="370"/>
      <c r="H27" s="370"/>
      <c r="I27" s="371"/>
      <c r="J27" s="373"/>
      <c r="K27" s="373"/>
      <c r="L27" s="370"/>
      <c r="U27" s="258">
        <v>1</v>
      </c>
      <c r="X27" s="373"/>
      <c r="Y27" s="370"/>
    </row>
    <row r="28" spans="1:25" ht="16.5" customHeight="1">
      <c r="A28" s="363"/>
      <c r="B28" s="353"/>
      <c r="C28" s="363"/>
      <c r="D28" s="608" t="s">
        <v>297</v>
      </c>
      <c r="E28" s="609"/>
      <c r="F28" s="609"/>
      <c r="G28" s="609"/>
      <c r="H28" s="609"/>
      <c r="I28" s="610"/>
      <c r="J28" s="251">
        <f>J22+J23+J25</f>
        <v>0</v>
      </c>
      <c r="K28" s="352"/>
      <c r="L28" s="363"/>
      <c r="U28" s="258">
        <v>1</v>
      </c>
      <c r="X28" s="251">
        <v>0</v>
      </c>
      <c r="Y28" s="363"/>
    </row>
    <row r="29" spans="1:25" ht="3.75" customHeight="1">
      <c r="A29" s="370"/>
      <c r="B29" s="353"/>
      <c r="C29" s="370"/>
      <c r="D29" s="371"/>
      <c r="E29" s="372"/>
      <c r="F29" s="372"/>
      <c r="G29" s="370"/>
      <c r="H29" s="370"/>
      <c r="I29" s="371"/>
      <c r="J29" s="373"/>
      <c r="K29" s="373"/>
      <c r="L29" s="370"/>
      <c r="U29" s="258">
        <v>1</v>
      </c>
      <c r="X29" s="356"/>
      <c r="Y29" s="363"/>
    </row>
    <row r="30" spans="1:21" ht="30" customHeight="1">
      <c r="A30" s="363"/>
      <c r="B30" s="353"/>
      <c r="C30" s="363"/>
      <c r="D30" s="657" t="s">
        <v>779</v>
      </c>
      <c r="E30" s="657"/>
      <c r="F30" s="657"/>
      <c r="G30" s="657"/>
      <c r="H30" s="445"/>
      <c r="I30" s="361" t="s">
        <v>799</v>
      </c>
      <c r="J30" s="361" t="s">
        <v>259</v>
      </c>
      <c r="K30" s="423"/>
      <c r="L30" s="363"/>
      <c r="U30" s="258">
        <v>1</v>
      </c>
    </row>
    <row r="31" spans="1:21" ht="3.75" customHeight="1">
      <c r="A31" s="370"/>
      <c r="B31" s="353"/>
      <c r="C31" s="370"/>
      <c r="D31" s="371"/>
      <c r="E31" s="372"/>
      <c r="F31" s="372"/>
      <c r="G31" s="370"/>
      <c r="H31" s="370"/>
      <c r="I31" s="371"/>
      <c r="J31" s="373"/>
      <c r="K31" s="373"/>
      <c r="L31" s="370"/>
      <c r="U31" s="258">
        <v>1</v>
      </c>
    </row>
    <row r="32" spans="1:21" ht="15" customHeight="1">
      <c r="A32" s="363"/>
      <c r="B32" s="353"/>
      <c r="C32" s="363"/>
      <c r="D32" s="658" t="s">
        <v>660</v>
      </c>
      <c r="E32" s="658"/>
      <c r="F32" s="658"/>
      <c r="G32" s="658"/>
      <c r="H32" s="446"/>
      <c r="I32" s="387">
        <v>5000</v>
      </c>
      <c r="J32" s="362">
        <v>0</v>
      </c>
      <c r="K32" s="476"/>
      <c r="L32" s="363"/>
      <c r="U32" s="258">
        <v>1</v>
      </c>
    </row>
    <row r="33" spans="1:21" ht="15" customHeight="1">
      <c r="A33" s="363"/>
      <c r="B33" s="353"/>
      <c r="C33" s="363"/>
      <c r="D33" s="658" t="s">
        <v>661</v>
      </c>
      <c r="E33" s="658"/>
      <c r="F33" s="658"/>
      <c r="G33" s="658"/>
      <c r="H33" s="446"/>
      <c r="I33" s="387">
        <v>5000</v>
      </c>
      <c r="J33" s="362">
        <v>0</v>
      </c>
      <c r="K33" s="476"/>
      <c r="L33" s="363"/>
      <c r="U33" s="258">
        <v>1</v>
      </c>
    </row>
    <row r="34" spans="1:21" ht="15" customHeight="1">
      <c r="A34" s="363"/>
      <c r="B34" s="353"/>
      <c r="C34" s="363"/>
      <c r="D34" s="658" t="s">
        <v>769</v>
      </c>
      <c r="E34" s="658"/>
      <c r="F34" s="658"/>
      <c r="G34" s="658"/>
      <c r="H34" s="446"/>
      <c r="I34" s="387">
        <v>5000</v>
      </c>
      <c r="J34" s="362">
        <v>0</v>
      </c>
      <c r="K34" s="476"/>
      <c r="L34" s="363"/>
      <c r="U34" s="258">
        <v>1</v>
      </c>
    </row>
    <row r="35" spans="1:21" ht="15" customHeight="1">
      <c r="A35" s="363"/>
      <c r="B35" s="353"/>
      <c r="C35" s="363"/>
      <c r="D35" s="658" t="s">
        <v>662</v>
      </c>
      <c r="E35" s="658"/>
      <c r="F35" s="658"/>
      <c r="G35" s="658"/>
      <c r="H35" s="446"/>
      <c r="I35" s="387">
        <v>15000</v>
      </c>
      <c r="J35" s="362">
        <v>0</v>
      </c>
      <c r="K35" s="476"/>
      <c r="L35" s="363"/>
      <c r="U35" s="258">
        <v>1</v>
      </c>
    </row>
    <row r="36" spans="1:21" ht="15" customHeight="1">
      <c r="A36" s="363"/>
      <c r="B36" s="353"/>
      <c r="C36" s="363"/>
      <c r="D36" s="658" t="s">
        <v>663</v>
      </c>
      <c r="E36" s="658"/>
      <c r="F36" s="658"/>
      <c r="G36" s="658"/>
      <c r="H36" s="446"/>
      <c r="I36" s="387">
        <v>15000</v>
      </c>
      <c r="J36" s="362">
        <v>0</v>
      </c>
      <c r="K36" s="476"/>
      <c r="L36" s="363"/>
      <c r="U36" s="258">
        <v>1</v>
      </c>
    </row>
    <row r="37" spans="1:25" ht="3.75" customHeight="1">
      <c r="A37" s="370"/>
      <c r="B37" s="353"/>
      <c r="C37" s="370"/>
      <c r="D37" s="371"/>
      <c r="E37" s="372"/>
      <c r="F37" s="372"/>
      <c r="G37" s="370"/>
      <c r="H37" s="370"/>
      <c r="I37" s="371"/>
      <c r="J37" s="373"/>
      <c r="K37" s="373"/>
      <c r="L37" s="370"/>
      <c r="U37" s="258">
        <v>1</v>
      </c>
      <c r="X37" s="373"/>
      <c r="Y37" s="370"/>
    </row>
    <row r="38" spans="1:25" ht="15.75" customHeight="1">
      <c r="A38" s="363"/>
      <c r="B38" s="353"/>
      <c r="C38" s="363"/>
      <c r="D38" s="608" t="s">
        <v>297</v>
      </c>
      <c r="E38" s="609"/>
      <c r="F38" s="609"/>
      <c r="G38" s="609"/>
      <c r="H38" s="609"/>
      <c r="I38" s="610"/>
      <c r="J38" s="251">
        <f>J32+J33+J34+J35+J36</f>
        <v>0</v>
      </c>
      <c r="K38" s="352"/>
      <c r="L38" s="363"/>
      <c r="U38" s="258">
        <v>1</v>
      </c>
      <c r="X38" s="251">
        <v>0</v>
      </c>
      <c r="Y38" s="363"/>
    </row>
    <row r="39" spans="1:25" ht="3.75" customHeight="1">
      <c r="A39" s="370"/>
      <c r="B39" s="353"/>
      <c r="C39" s="370"/>
      <c r="D39" s="371"/>
      <c r="E39" s="373"/>
      <c r="F39" s="373"/>
      <c r="G39" s="370"/>
      <c r="H39" s="370"/>
      <c r="I39" s="371"/>
      <c r="J39" s="373"/>
      <c r="K39" s="373"/>
      <c r="L39" s="370"/>
      <c r="U39" s="258">
        <v>1</v>
      </c>
      <c r="X39" s="356"/>
      <c r="Y39" s="363"/>
    </row>
    <row r="40" spans="1:21" s="273" customFormat="1" ht="33" customHeight="1" hidden="1">
      <c r="A40" s="364"/>
      <c r="B40" s="353"/>
      <c r="C40" s="364"/>
      <c r="D40" s="620" t="s">
        <v>777</v>
      </c>
      <c r="E40" s="620"/>
      <c r="F40" s="620"/>
      <c r="G40" s="620"/>
      <c r="H40" s="620"/>
      <c r="I40" s="620"/>
      <c r="J40" s="672"/>
      <c r="K40" s="474"/>
      <c r="L40" s="364"/>
      <c r="M40" s="365"/>
      <c r="N40" s="366"/>
      <c r="U40" s="367">
        <v>1</v>
      </c>
    </row>
    <row r="41" spans="1:21" s="273" customFormat="1" ht="38.25" customHeight="1" hidden="1">
      <c r="A41" s="364"/>
      <c r="B41" s="353"/>
      <c r="C41" s="364"/>
      <c r="D41" s="671" t="s">
        <v>664</v>
      </c>
      <c r="E41" s="671"/>
      <c r="F41" s="671"/>
      <c r="G41" s="671"/>
      <c r="H41" s="671"/>
      <c r="I41" s="671"/>
      <c r="J41" s="671"/>
      <c r="K41" s="475"/>
      <c r="L41" s="364"/>
      <c r="M41" s="365"/>
      <c r="N41" s="366"/>
      <c r="U41" s="367"/>
    </row>
    <row r="42" spans="1:21" s="273" customFormat="1" ht="38.25" customHeight="1" hidden="1">
      <c r="A42" s="364"/>
      <c r="B42" s="353"/>
      <c r="C42" s="364"/>
      <c r="D42" s="671" t="s">
        <v>773</v>
      </c>
      <c r="E42" s="671"/>
      <c r="F42" s="671"/>
      <c r="G42" s="671"/>
      <c r="H42" s="671"/>
      <c r="I42" s="671"/>
      <c r="J42" s="671"/>
      <c r="K42" s="475"/>
      <c r="L42" s="364"/>
      <c r="M42" s="365"/>
      <c r="N42" s="366"/>
      <c r="U42" s="367"/>
    </row>
    <row r="43" spans="1:21" s="273" customFormat="1" ht="38.25" customHeight="1" hidden="1">
      <c r="A43" s="364"/>
      <c r="B43" s="353"/>
      <c r="C43" s="364"/>
      <c r="D43" s="671" t="s">
        <v>774</v>
      </c>
      <c r="E43" s="671"/>
      <c r="F43" s="671"/>
      <c r="G43" s="671"/>
      <c r="H43" s="671"/>
      <c r="I43" s="671"/>
      <c r="J43" s="671"/>
      <c r="K43" s="475"/>
      <c r="L43" s="364"/>
      <c r="M43" s="365"/>
      <c r="N43" s="366"/>
      <c r="U43" s="367"/>
    </row>
    <row r="44" spans="1:21" s="273" customFormat="1" ht="38.25" customHeight="1" hidden="1">
      <c r="A44" s="364"/>
      <c r="B44" s="353"/>
      <c r="C44" s="364"/>
      <c r="D44" s="671" t="s">
        <v>775</v>
      </c>
      <c r="E44" s="671"/>
      <c r="F44" s="671"/>
      <c r="G44" s="671"/>
      <c r="H44" s="671"/>
      <c r="I44" s="671"/>
      <c r="J44" s="671"/>
      <c r="K44" s="475"/>
      <c r="L44" s="364"/>
      <c r="M44" s="365"/>
      <c r="N44" s="366"/>
      <c r="U44" s="367"/>
    </row>
    <row r="45" spans="1:21" s="273" customFormat="1" ht="38.25" customHeight="1" hidden="1">
      <c r="A45" s="364"/>
      <c r="B45" s="353"/>
      <c r="C45" s="364"/>
      <c r="D45" s="671" t="s">
        <v>776</v>
      </c>
      <c r="E45" s="671"/>
      <c r="F45" s="671"/>
      <c r="G45" s="671"/>
      <c r="H45" s="671"/>
      <c r="I45" s="671"/>
      <c r="J45" s="671"/>
      <c r="K45" s="475"/>
      <c r="L45" s="364"/>
      <c r="M45" s="365"/>
      <c r="N45" s="366"/>
      <c r="U45" s="367"/>
    </row>
    <row r="46" spans="1:21" ht="3.75" customHeight="1">
      <c r="A46" s="370"/>
      <c r="B46" s="353"/>
      <c r="C46" s="370"/>
      <c r="D46" s="371"/>
      <c r="E46" s="373"/>
      <c r="F46" s="373"/>
      <c r="G46" s="370"/>
      <c r="H46" s="370"/>
      <c r="I46" s="371"/>
      <c r="J46" s="373"/>
      <c r="K46" s="373"/>
      <c r="L46" s="370"/>
      <c r="U46" s="258">
        <v>1</v>
      </c>
    </row>
    <row r="47" spans="1:21" ht="30" customHeight="1">
      <c r="A47" s="363"/>
      <c r="B47" s="353"/>
      <c r="C47" s="363"/>
      <c r="D47" s="657" t="s">
        <v>800</v>
      </c>
      <c r="E47" s="657"/>
      <c r="F47" s="657"/>
      <c r="G47" s="657"/>
      <c r="H47" s="445"/>
      <c r="I47" s="361" t="s">
        <v>799</v>
      </c>
      <c r="J47" s="361" t="s">
        <v>259</v>
      </c>
      <c r="K47" s="423"/>
      <c r="L47" s="363"/>
      <c r="U47" s="258">
        <v>1</v>
      </c>
    </row>
    <row r="48" spans="1:21" ht="16.5" customHeight="1">
      <c r="A48" s="363"/>
      <c r="B48" s="353"/>
      <c r="C48" s="363"/>
      <c r="D48" s="669" t="s">
        <v>665</v>
      </c>
      <c r="E48" s="669"/>
      <c r="F48" s="669"/>
      <c r="G48" s="669"/>
      <c r="H48" s="388"/>
      <c r="I48" s="387">
        <v>12000</v>
      </c>
      <c r="J48" s="369">
        <v>0</v>
      </c>
      <c r="K48" s="477"/>
      <c r="L48" s="363"/>
      <c r="U48" s="258">
        <v>1</v>
      </c>
    </row>
    <row r="49" spans="1:21" ht="16.5" customHeight="1">
      <c r="A49" s="363"/>
      <c r="B49" s="353"/>
      <c r="C49" s="363"/>
      <c r="D49" s="669" t="s">
        <v>666</v>
      </c>
      <c r="E49" s="669"/>
      <c r="F49" s="669"/>
      <c r="G49" s="669"/>
      <c r="H49" s="388"/>
      <c r="I49" s="387">
        <v>12000</v>
      </c>
      <c r="J49" s="369">
        <v>0</v>
      </c>
      <c r="K49" s="477"/>
      <c r="L49" s="363"/>
      <c r="U49" s="258">
        <v>1</v>
      </c>
    </row>
    <row r="50" spans="1:21" ht="16.5" customHeight="1">
      <c r="A50" s="363"/>
      <c r="B50" s="353"/>
      <c r="C50" s="363"/>
      <c r="D50" s="669" t="s">
        <v>770</v>
      </c>
      <c r="E50" s="669"/>
      <c r="F50" s="669"/>
      <c r="G50" s="669"/>
      <c r="H50" s="388"/>
      <c r="I50" s="387">
        <v>10000</v>
      </c>
      <c r="J50" s="369">
        <v>0</v>
      </c>
      <c r="K50" s="477"/>
      <c r="L50" s="363"/>
      <c r="U50" s="258">
        <v>1</v>
      </c>
    </row>
    <row r="51" spans="1:21" ht="16.5" customHeight="1">
      <c r="A51" s="363"/>
      <c r="B51" s="353"/>
      <c r="C51" s="363"/>
      <c r="D51" s="669" t="s">
        <v>771</v>
      </c>
      <c r="E51" s="669"/>
      <c r="F51" s="669"/>
      <c r="G51" s="669"/>
      <c r="H51" s="388"/>
      <c r="I51" s="387">
        <v>5000</v>
      </c>
      <c r="J51" s="369">
        <v>0</v>
      </c>
      <c r="K51" s="477"/>
      <c r="L51" s="363"/>
      <c r="U51" s="258">
        <v>1</v>
      </c>
    </row>
    <row r="52" spans="1:21" ht="16.5" customHeight="1">
      <c r="A52" s="363"/>
      <c r="B52" s="353"/>
      <c r="C52" s="363"/>
      <c r="D52" s="669" t="s">
        <v>667</v>
      </c>
      <c r="E52" s="669"/>
      <c r="F52" s="669"/>
      <c r="G52" s="669"/>
      <c r="H52" s="388"/>
      <c r="I52" s="387">
        <v>5000</v>
      </c>
      <c r="J52" s="369">
        <v>0</v>
      </c>
      <c r="K52" s="477"/>
      <c r="L52" s="363"/>
      <c r="U52" s="258">
        <v>1</v>
      </c>
    </row>
    <row r="53" spans="1:21" ht="3.75" customHeight="1" hidden="1">
      <c r="A53" s="370"/>
      <c r="B53" s="353"/>
      <c r="C53" s="370"/>
      <c r="D53" s="669"/>
      <c r="E53" s="669"/>
      <c r="F53" s="669"/>
      <c r="G53" s="669"/>
      <c r="H53" s="388"/>
      <c r="I53" s="387"/>
      <c r="J53" s="373"/>
      <c r="K53" s="373"/>
      <c r="L53" s="370"/>
      <c r="U53" s="258">
        <v>1</v>
      </c>
    </row>
    <row r="54" spans="1:21" s="273" customFormat="1" ht="21" customHeight="1" hidden="1">
      <c r="A54" s="364"/>
      <c r="B54" s="353"/>
      <c r="C54" s="364"/>
      <c r="D54" s="669" t="s">
        <v>488</v>
      </c>
      <c r="E54" s="669"/>
      <c r="F54" s="669"/>
      <c r="G54" s="669"/>
      <c r="H54" s="388"/>
      <c r="I54" s="387" t="s">
        <v>259</v>
      </c>
      <c r="J54" s="357"/>
      <c r="K54" s="474"/>
      <c r="L54" s="364"/>
      <c r="M54" s="365"/>
      <c r="N54" s="366"/>
      <c r="U54" s="367">
        <v>1</v>
      </c>
    </row>
    <row r="55" spans="1:21" ht="3.75" customHeight="1" hidden="1">
      <c r="A55" s="370"/>
      <c r="B55" s="353"/>
      <c r="C55" s="370"/>
      <c r="D55" s="669"/>
      <c r="E55" s="669"/>
      <c r="F55" s="669"/>
      <c r="G55" s="669"/>
      <c r="H55" s="388"/>
      <c r="I55" s="387"/>
      <c r="J55" s="373"/>
      <c r="K55" s="373"/>
      <c r="L55" s="370"/>
      <c r="U55" s="258">
        <v>1</v>
      </c>
    </row>
    <row r="56" spans="1:21" s="432" customFormat="1" ht="14.25" customHeight="1" hidden="1">
      <c r="A56" s="429"/>
      <c r="B56" s="353"/>
      <c r="C56" s="429"/>
      <c r="D56" s="669" t="s">
        <v>484</v>
      </c>
      <c r="E56" s="669"/>
      <c r="F56" s="669"/>
      <c r="G56" s="669"/>
      <c r="H56" s="388"/>
      <c r="I56" s="387" t="s">
        <v>24</v>
      </c>
      <c r="J56" s="368"/>
      <c r="K56" s="478"/>
      <c r="L56" s="429"/>
      <c r="M56" s="430"/>
      <c r="N56" s="431"/>
      <c r="U56" s="433"/>
    </row>
    <row r="57" spans="1:21" s="432" customFormat="1" ht="14.25" customHeight="1" hidden="1">
      <c r="A57" s="429"/>
      <c r="B57" s="353"/>
      <c r="C57" s="429"/>
      <c r="D57" s="669" t="s">
        <v>656</v>
      </c>
      <c r="E57" s="669"/>
      <c r="F57" s="669"/>
      <c r="G57" s="669"/>
      <c r="H57" s="388"/>
      <c r="I57" s="387" t="s">
        <v>24</v>
      </c>
      <c r="J57" s="368"/>
      <c r="K57" s="478"/>
      <c r="L57" s="429"/>
      <c r="M57" s="430"/>
      <c r="N57" s="431"/>
      <c r="U57" s="433"/>
    </row>
    <row r="58" spans="1:21" s="432" customFormat="1" ht="14.25" customHeight="1" hidden="1">
      <c r="A58" s="429"/>
      <c r="B58" s="353"/>
      <c r="C58" s="429"/>
      <c r="D58" s="669" t="s">
        <v>485</v>
      </c>
      <c r="E58" s="669"/>
      <c r="F58" s="669"/>
      <c r="G58" s="669"/>
      <c r="H58" s="388"/>
      <c r="I58" s="387" t="s">
        <v>24</v>
      </c>
      <c r="J58" s="368"/>
      <c r="K58" s="478"/>
      <c r="L58" s="429"/>
      <c r="M58" s="430"/>
      <c r="N58" s="431"/>
      <c r="U58" s="433"/>
    </row>
    <row r="59" spans="1:21" s="432" customFormat="1" ht="14.25" customHeight="1" hidden="1">
      <c r="A59" s="429"/>
      <c r="B59" s="353"/>
      <c r="C59" s="429"/>
      <c r="D59" s="669" t="s">
        <v>657</v>
      </c>
      <c r="E59" s="669"/>
      <c r="F59" s="669"/>
      <c r="G59" s="669"/>
      <c r="H59" s="388"/>
      <c r="I59" s="387" t="s">
        <v>24</v>
      </c>
      <c r="J59" s="368"/>
      <c r="K59" s="478"/>
      <c r="L59" s="429"/>
      <c r="M59" s="430"/>
      <c r="N59" s="431"/>
      <c r="U59" s="433"/>
    </row>
    <row r="60" spans="1:21" s="432" customFormat="1" ht="14.25" customHeight="1" hidden="1">
      <c r="A60" s="429"/>
      <c r="B60" s="353"/>
      <c r="C60" s="429"/>
      <c r="D60" s="669" t="s">
        <v>486</v>
      </c>
      <c r="E60" s="669"/>
      <c r="F60" s="669"/>
      <c r="G60" s="669"/>
      <c r="H60" s="388"/>
      <c r="I60" s="387" t="s">
        <v>24</v>
      </c>
      <c r="J60" s="368"/>
      <c r="K60" s="478"/>
      <c r="L60" s="429"/>
      <c r="M60" s="430"/>
      <c r="N60" s="431"/>
      <c r="U60" s="433"/>
    </row>
    <row r="61" spans="1:21" s="432" customFormat="1" ht="14.25" customHeight="1" hidden="1">
      <c r="A61" s="429"/>
      <c r="B61" s="353"/>
      <c r="C61" s="429"/>
      <c r="D61" s="669" t="s">
        <v>487</v>
      </c>
      <c r="E61" s="669"/>
      <c r="F61" s="669"/>
      <c r="G61" s="669"/>
      <c r="H61" s="388"/>
      <c r="I61" s="387" t="s">
        <v>24</v>
      </c>
      <c r="J61" s="368"/>
      <c r="K61" s="478"/>
      <c r="L61" s="429"/>
      <c r="M61" s="430"/>
      <c r="N61" s="431"/>
      <c r="U61" s="433"/>
    </row>
    <row r="62" spans="1:21" s="432" customFormat="1" ht="14.25" customHeight="1" hidden="1">
      <c r="A62" s="429"/>
      <c r="B62" s="353"/>
      <c r="C62" s="429"/>
      <c r="D62" s="669" t="s">
        <v>668</v>
      </c>
      <c r="E62" s="669"/>
      <c r="F62" s="669"/>
      <c r="G62" s="669"/>
      <c r="H62" s="388"/>
      <c r="I62" s="387" t="s">
        <v>24</v>
      </c>
      <c r="J62" s="368"/>
      <c r="K62" s="478"/>
      <c r="L62" s="429"/>
      <c r="M62" s="430"/>
      <c r="N62" s="431"/>
      <c r="U62" s="433"/>
    </row>
    <row r="63" spans="1:21" ht="16.5" customHeight="1">
      <c r="A63" s="363"/>
      <c r="B63" s="353"/>
      <c r="C63" s="363"/>
      <c r="D63" s="669" t="s">
        <v>772</v>
      </c>
      <c r="E63" s="669"/>
      <c r="F63" s="669"/>
      <c r="G63" s="669"/>
      <c r="H63" s="388"/>
      <c r="I63" s="387">
        <v>22000</v>
      </c>
      <c r="J63" s="369">
        <v>0</v>
      </c>
      <c r="K63" s="477"/>
      <c r="L63" s="363"/>
      <c r="U63" s="258">
        <v>1</v>
      </c>
    </row>
    <row r="64" spans="1:21" ht="16.5" customHeight="1">
      <c r="A64" s="363"/>
      <c r="B64" s="353"/>
      <c r="C64" s="363"/>
      <c r="D64" s="669" t="s">
        <v>669</v>
      </c>
      <c r="E64" s="669"/>
      <c r="F64" s="669"/>
      <c r="G64" s="669"/>
      <c r="H64" s="388"/>
      <c r="I64" s="387">
        <v>54000</v>
      </c>
      <c r="J64" s="369">
        <v>0</v>
      </c>
      <c r="K64" s="477"/>
      <c r="L64" s="363"/>
      <c r="U64" s="258"/>
    </row>
    <row r="65" spans="1:21" ht="35.25" customHeight="1">
      <c r="A65" s="363"/>
      <c r="B65" s="353"/>
      <c r="C65" s="363"/>
      <c r="D65" s="679" t="s">
        <v>670</v>
      </c>
      <c r="E65" s="680"/>
      <c r="F65" s="680"/>
      <c r="G65" s="680"/>
      <c r="H65" s="443"/>
      <c r="I65" s="387">
        <v>12000</v>
      </c>
      <c r="J65" s="369">
        <v>0</v>
      </c>
      <c r="K65" s="477"/>
      <c r="L65" s="363"/>
      <c r="U65" s="258">
        <v>1</v>
      </c>
    </row>
    <row r="66" spans="1:21" s="432" customFormat="1" ht="14.25" customHeight="1" hidden="1">
      <c r="A66" s="429"/>
      <c r="B66" s="353"/>
      <c r="C66" s="429"/>
      <c r="D66" s="665" t="s">
        <v>671</v>
      </c>
      <c r="E66" s="665"/>
      <c r="F66" s="665"/>
      <c r="G66" s="665"/>
      <c r="H66" s="665"/>
      <c r="I66" s="666"/>
      <c r="J66" s="368" t="s">
        <v>24</v>
      </c>
      <c r="K66" s="478"/>
      <c r="L66" s="429"/>
      <c r="M66" s="430"/>
      <c r="N66" s="431"/>
      <c r="U66" s="433"/>
    </row>
    <row r="67" spans="1:21" s="432" customFormat="1" ht="14.25" customHeight="1" hidden="1">
      <c r="A67" s="429"/>
      <c r="B67" s="353"/>
      <c r="C67" s="429"/>
      <c r="D67" s="665" t="s">
        <v>672</v>
      </c>
      <c r="E67" s="665"/>
      <c r="F67" s="665"/>
      <c r="G67" s="665"/>
      <c r="H67" s="665"/>
      <c r="I67" s="666"/>
      <c r="J67" s="368" t="s">
        <v>24</v>
      </c>
      <c r="K67" s="478"/>
      <c r="L67" s="429"/>
      <c r="M67" s="430"/>
      <c r="N67" s="431"/>
      <c r="U67" s="433"/>
    </row>
    <row r="68" spans="1:21" s="432" customFormat="1" ht="14.25" customHeight="1" hidden="1">
      <c r="A68" s="429"/>
      <c r="B68" s="353"/>
      <c r="C68" s="429"/>
      <c r="D68" s="665" t="s">
        <v>673</v>
      </c>
      <c r="E68" s="665"/>
      <c r="F68" s="665"/>
      <c r="G68" s="665"/>
      <c r="H68" s="665"/>
      <c r="I68" s="666"/>
      <c r="J68" s="368" t="s">
        <v>24</v>
      </c>
      <c r="K68" s="478"/>
      <c r="L68" s="429"/>
      <c r="M68" s="430"/>
      <c r="N68" s="431"/>
      <c r="U68" s="433">
        <v>1</v>
      </c>
    </row>
    <row r="69" spans="1:21" s="432" customFormat="1" ht="14.25" customHeight="1" hidden="1">
      <c r="A69" s="429"/>
      <c r="B69" s="353"/>
      <c r="C69" s="429"/>
      <c r="D69" s="665" t="s">
        <v>674</v>
      </c>
      <c r="E69" s="665"/>
      <c r="F69" s="665"/>
      <c r="G69" s="665"/>
      <c r="H69" s="665"/>
      <c r="I69" s="666"/>
      <c r="J69" s="368" t="s">
        <v>24</v>
      </c>
      <c r="K69" s="478"/>
      <c r="L69" s="429"/>
      <c r="M69" s="430"/>
      <c r="N69" s="431"/>
      <c r="U69" s="433"/>
    </row>
    <row r="70" spans="1:21" ht="3.75" customHeight="1" hidden="1">
      <c r="A70" s="370"/>
      <c r="B70" s="353"/>
      <c r="C70" s="370"/>
      <c r="D70" s="371"/>
      <c r="E70" s="373"/>
      <c r="F70" s="373"/>
      <c r="G70" s="370"/>
      <c r="H70" s="370"/>
      <c r="I70" s="371"/>
      <c r="J70" s="373"/>
      <c r="K70" s="373"/>
      <c r="L70" s="370"/>
      <c r="U70" s="258">
        <v>1</v>
      </c>
    </row>
    <row r="71" spans="1:21" s="273" customFormat="1" ht="24.75" customHeight="1" hidden="1">
      <c r="A71" s="364"/>
      <c r="B71" s="353"/>
      <c r="C71" s="364"/>
      <c r="D71" s="634" t="s">
        <v>477</v>
      </c>
      <c r="E71" s="635"/>
      <c r="F71" s="513"/>
      <c r="G71" s="357"/>
      <c r="H71" s="357"/>
      <c r="I71" s="357"/>
      <c r="J71" s="357" t="s">
        <v>259</v>
      </c>
      <c r="K71" s="474"/>
      <c r="L71" s="364"/>
      <c r="M71" s="365"/>
      <c r="N71" s="366"/>
      <c r="U71" s="367">
        <v>1</v>
      </c>
    </row>
    <row r="72" spans="1:21" ht="3.75" customHeight="1" hidden="1">
      <c r="A72" s="370"/>
      <c r="B72" s="353"/>
      <c r="C72" s="370"/>
      <c r="D72" s="371"/>
      <c r="E72" s="373"/>
      <c r="F72" s="373"/>
      <c r="G72" s="370"/>
      <c r="H72" s="370"/>
      <c r="I72" s="371"/>
      <c r="J72" s="373"/>
      <c r="K72" s="373"/>
      <c r="L72" s="370"/>
      <c r="U72" s="258">
        <v>1</v>
      </c>
    </row>
    <row r="73" spans="1:21" s="385" customFormat="1" ht="14.25" customHeight="1" hidden="1">
      <c r="A73" s="379"/>
      <c r="B73" s="353"/>
      <c r="C73" s="379"/>
      <c r="D73" s="667" t="s">
        <v>478</v>
      </c>
      <c r="E73" s="667"/>
      <c r="F73" s="667"/>
      <c r="G73" s="667"/>
      <c r="H73" s="667"/>
      <c r="I73" s="668"/>
      <c r="J73" s="380" t="s">
        <v>24</v>
      </c>
      <c r="K73" s="479"/>
      <c r="L73" s="379"/>
      <c r="M73" s="377"/>
      <c r="N73" s="378"/>
      <c r="U73" s="384"/>
    </row>
    <row r="74" spans="1:21" s="385" customFormat="1" ht="14.25" customHeight="1" hidden="1">
      <c r="A74" s="379"/>
      <c r="B74" s="353"/>
      <c r="C74" s="379"/>
      <c r="D74" s="667" t="s">
        <v>479</v>
      </c>
      <c r="E74" s="667"/>
      <c r="F74" s="667"/>
      <c r="G74" s="667"/>
      <c r="H74" s="667"/>
      <c r="I74" s="668"/>
      <c r="J74" s="380" t="s">
        <v>24</v>
      </c>
      <c r="K74" s="479"/>
      <c r="L74" s="379"/>
      <c r="M74" s="377"/>
      <c r="N74" s="378"/>
      <c r="U74" s="384"/>
    </row>
    <row r="75" spans="1:21" s="385" customFormat="1" ht="14.25" customHeight="1" hidden="1">
      <c r="A75" s="379"/>
      <c r="B75" s="353"/>
      <c r="C75" s="379"/>
      <c r="D75" s="667" t="s">
        <v>473</v>
      </c>
      <c r="E75" s="667"/>
      <c r="F75" s="667"/>
      <c r="G75" s="667"/>
      <c r="H75" s="667"/>
      <c r="I75" s="668"/>
      <c r="J75" s="380" t="s">
        <v>24</v>
      </c>
      <c r="K75" s="479"/>
      <c r="L75" s="379"/>
      <c r="M75" s="377"/>
      <c r="N75" s="378"/>
      <c r="U75" s="384"/>
    </row>
    <row r="76" spans="1:21" s="385" customFormat="1" ht="14.25" customHeight="1" hidden="1">
      <c r="A76" s="379"/>
      <c r="B76" s="353"/>
      <c r="C76" s="379"/>
      <c r="D76" s="667" t="s">
        <v>474</v>
      </c>
      <c r="E76" s="667"/>
      <c r="F76" s="667"/>
      <c r="G76" s="667"/>
      <c r="H76" s="667"/>
      <c r="I76" s="668"/>
      <c r="J76" s="380" t="s">
        <v>24</v>
      </c>
      <c r="K76" s="479"/>
      <c r="L76" s="379"/>
      <c r="M76" s="377"/>
      <c r="N76" s="378"/>
      <c r="U76" s="384"/>
    </row>
    <row r="77" spans="1:21" s="385" customFormat="1" ht="14.25" customHeight="1" hidden="1">
      <c r="A77" s="379"/>
      <c r="B77" s="353"/>
      <c r="C77" s="379"/>
      <c r="D77" s="667" t="s">
        <v>475</v>
      </c>
      <c r="E77" s="667"/>
      <c r="F77" s="667"/>
      <c r="G77" s="667"/>
      <c r="H77" s="667"/>
      <c r="I77" s="668"/>
      <c r="J77" s="380" t="s">
        <v>24</v>
      </c>
      <c r="K77" s="479"/>
      <c r="L77" s="379"/>
      <c r="M77" s="377"/>
      <c r="N77" s="378"/>
      <c r="U77" s="384"/>
    </row>
    <row r="78" spans="1:21" s="385" customFormat="1" ht="14.25" customHeight="1" hidden="1">
      <c r="A78" s="379"/>
      <c r="B78" s="353"/>
      <c r="C78" s="379"/>
      <c r="D78" s="667" t="s">
        <v>480</v>
      </c>
      <c r="E78" s="667"/>
      <c r="F78" s="667"/>
      <c r="G78" s="667"/>
      <c r="H78" s="667"/>
      <c r="I78" s="668"/>
      <c r="J78" s="380" t="s">
        <v>24</v>
      </c>
      <c r="K78" s="479"/>
      <c r="L78" s="379"/>
      <c r="M78" s="377"/>
      <c r="N78" s="378"/>
      <c r="U78" s="384"/>
    </row>
    <row r="79" spans="1:21" s="385" customFormat="1" ht="14.25" customHeight="1" hidden="1">
      <c r="A79" s="379"/>
      <c r="B79" s="353"/>
      <c r="C79" s="379"/>
      <c r="D79" s="667" t="s">
        <v>481</v>
      </c>
      <c r="E79" s="667"/>
      <c r="F79" s="667"/>
      <c r="G79" s="667"/>
      <c r="H79" s="667"/>
      <c r="I79" s="668"/>
      <c r="J79" s="380" t="s">
        <v>24</v>
      </c>
      <c r="K79" s="479"/>
      <c r="L79" s="379"/>
      <c r="M79" s="377"/>
      <c r="N79" s="378"/>
      <c r="U79" s="384"/>
    </row>
    <row r="80" spans="1:21" s="385" customFormat="1" ht="14.25" customHeight="1" hidden="1">
      <c r="A80" s="379"/>
      <c r="B80" s="353"/>
      <c r="C80" s="379"/>
      <c r="D80" s="667" t="s">
        <v>482</v>
      </c>
      <c r="E80" s="667"/>
      <c r="F80" s="667"/>
      <c r="G80" s="667"/>
      <c r="H80" s="667"/>
      <c r="I80" s="668"/>
      <c r="J80" s="380" t="s">
        <v>24</v>
      </c>
      <c r="K80" s="479"/>
      <c r="L80" s="379"/>
      <c r="M80" s="377"/>
      <c r="N80" s="378"/>
      <c r="U80" s="384"/>
    </row>
    <row r="81" spans="1:21" s="385" customFormat="1" ht="14.25" customHeight="1" hidden="1">
      <c r="A81" s="379"/>
      <c r="B81" s="353"/>
      <c r="C81" s="379"/>
      <c r="D81" s="667" t="s">
        <v>476</v>
      </c>
      <c r="E81" s="667"/>
      <c r="F81" s="667"/>
      <c r="G81" s="667"/>
      <c r="H81" s="667"/>
      <c r="I81" s="668"/>
      <c r="J81" s="380" t="s">
        <v>24</v>
      </c>
      <c r="K81" s="479"/>
      <c r="L81" s="379"/>
      <c r="M81" s="377"/>
      <c r="N81" s="378"/>
      <c r="U81" s="384"/>
    </row>
    <row r="82" spans="1:21" s="385" customFormat="1" ht="14.25" customHeight="1" hidden="1">
      <c r="A82" s="379"/>
      <c r="B82" s="353"/>
      <c r="C82" s="379"/>
      <c r="D82" s="667" t="s">
        <v>483</v>
      </c>
      <c r="E82" s="667"/>
      <c r="F82" s="667"/>
      <c r="G82" s="667"/>
      <c r="H82" s="667"/>
      <c r="I82" s="668"/>
      <c r="J82" s="380" t="s">
        <v>24</v>
      </c>
      <c r="K82" s="479"/>
      <c r="L82" s="379"/>
      <c r="M82" s="377"/>
      <c r="N82" s="378"/>
      <c r="U82" s="384"/>
    </row>
    <row r="83" spans="1:25" ht="3.75" customHeight="1">
      <c r="A83" s="370"/>
      <c r="B83" s="353"/>
      <c r="C83" s="370"/>
      <c r="D83" s="371"/>
      <c r="E83" s="372"/>
      <c r="F83" s="372"/>
      <c r="G83" s="370"/>
      <c r="H83" s="370"/>
      <c r="I83" s="371"/>
      <c r="J83" s="373"/>
      <c r="K83" s="373"/>
      <c r="L83" s="370"/>
      <c r="U83" s="258">
        <v>1</v>
      </c>
      <c r="X83" s="373"/>
      <c r="Y83" s="370"/>
    </row>
    <row r="84" spans="1:25" ht="16.5" customHeight="1">
      <c r="A84" s="363"/>
      <c r="B84" s="353"/>
      <c r="C84" s="363"/>
      <c r="D84" s="608" t="s">
        <v>297</v>
      </c>
      <c r="E84" s="609"/>
      <c r="F84" s="609"/>
      <c r="G84" s="609"/>
      <c r="H84" s="609"/>
      <c r="I84" s="610"/>
      <c r="J84" s="251">
        <f>SUM(J48:J65)</f>
        <v>0</v>
      </c>
      <c r="K84" s="352"/>
      <c r="L84" s="363"/>
      <c r="U84" s="258">
        <v>1</v>
      </c>
      <c r="X84" s="251">
        <v>0</v>
      </c>
      <c r="Y84" s="363"/>
    </row>
    <row r="85" spans="1:25" ht="3.75" customHeight="1">
      <c r="A85" s="370"/>
      <c r="B85" s="353"/>
      <c r="C85" s="370"/>
      <c r="D85" s="371"/>
      <c r="E85" s="372"/>
      <c r="F85" s="372"/>
      <c r="G85" s="370"/>
      <c r="H85" s="370"/>
      <c r="I85" s="371"/>
      <c r="J85" s="373"/>
      <c r="K85" s="373"/>
      <c r="L85" s="370"/>
      <c r="U85" s="258">
        <v>1</v>
      </c>
      <c r="X85" s="356"/>
      <c r="Y85" s="363"/>
    </row>
    <row r="86" spans="1:21" ht="48" customHeight="1">
      <c r="A86" s="363"/>
      <c r="B86" s="353"/>
      <c r="C86" s="363"/>
      <c r="D86" s="634" t="s">
        <v>659</v>
      </c>
      <c r="E86" s="635"/>
      <c r="F86" s="513"/>
      <c r="G86" s="361" t="s">
        <v>419</v>
      </c>
      <c r="H86" s="361"/>
      <c r="I86" s="361" t="s">
        <v>404</v>
      </c>
      <c r="J86" s="361" t="s">
        <v>259</v>
      </c>
      <c r="K86" s="423"/>
      <c r="L86" s="363"/>
      <c r="M86" s="358" t="s">
        <v>395</v>
      </c>
      <c r="N86" s="358" t="s">
        <v>390</v>
      </c>
      <c r="O86" s="254" t="s">
        <v>394</v>
      </c>
      <c r="P86" s="254" t="s">
        <v>393</v>
      </c>
      <c r="Q86" s="254" t="s">
        <v>392</v>
      </c>
      <c r="R86" s="254" t="s">
        <v>212</v>
      </c>
      <c r="S86" s="254" t="s">
        <v>391</v>
      </c>
      <c r="T86" s="254" t="s">
        <v>396</v>
      </c>
      <c r="U86" s="258">
        <v>1</v>
      </c>
    </row>
    <row r="87" spans="1:21" s="385" customFormat="1" ht="3.75" customHeight="1" hidden="1">
      <c r="A87" s="374"/>
      <c r="B87" s="353"/>
      <c r="C87" s="374"/>
      <c r="D87" s="375"/>
      <c r="E87" s="376"/>
      <c r="F87" s="376"/>
      <c r="G87" s="374"/>
      <c r="H87" s="374"/>
      <c r="I87" s="375"/>
      <c r="J87" s="376"/>
      <c r="K87" s="376"/>
      <c r="L87" s="374"/>
      <c r="M87" s="377"/>
      <c r="N87" s="378"/>
      <c r="U87" s="384">
        <v>1</v>
      </c>
    </row>
    <row r="88" spans="1:21" s="385" customFormat="1" ht="43.5" customHeight="1" hidden="1">
      <c r="A88" s="379"/>
      <c r="B88" s="353"/>
      <c r="C88" s="379"/>
      <c r="D88" s="659" t="s">
        <v>675</v>
      </c>
      <c r="E88" s="660" t="s">
        <v>165</v>
      </c>
      <c r="F88" s="520"/>
      <c r="G88" s="380" t="s">
        <v>24</v>
      </c>
      <c r="H88" s="380"/>
      <c r="I88" s="380" t="s">
        <v>24</v>
      </c>
      <c r="J88" s="380" t="s">
        <v>24</v>
      </c>
      <c r="K88" s="479"/>
      <c r="L88" s="379"/>
      <c r="M88" s="381">
        <v>20</v>
      </c>
      <c r="N88" s="381">
        <v>20</v>
      </c>
      <c r="O88" s="382">
        <v>25</v>
      </c>
      <c r="P88" s="382">
        <v>15</v>
      </c>
      <c r="Q88" s="382">
        <v>10</v>
      </c>
      <c r="R88" s="382">
        <v>15</v>
      </c>
      <c r="S88" s="382">
        <v>32</v>
      </c>
      <c r="T88" s="383">
        <f>M88+N88+O88+Q88+R88+S88</f>
        <v>122</v>
      </c>
      <c r="U88" s="384">
        <v>1</v>
      </c>
    </row>
    <row r="89" spans="1:21" s="385" customFormat="1" ht="3.75" customHeight="1" hidden="1">
      <c r="A89" s="374"/>
      <c r="B89" s="353"/>
      <c r="C89" s="374"/>
      <c r="D89" s="375"/>
      <c r="E89" s="376"/>
      <c r="F89" s="376"/>
      <c r="G89" s="374"/>
      <c r="H89" s="374"/>
      <c r="I89" s="375"/>
      <c r="J89" s="376"/>
      <c r="K89" s="376"/>
      <c r="L89" s="374"/>
      <c r="M89" s="377"/>
      <c r="N89" s="378"/>
      <c r="U89" s="384">
        <v>1</v>
      </c>
    </row>
    <row r="90" spans="1:21" s="385" customFormat="1" ht="43.5" customHeight="1" hidden="1">
      <c r="A90" s="379"/>
      <c r="B90" s="353"/>
      <c r="C90" s="379"/>
      <c r="D90" s="659" t="s">
        <v>676</v>
      </c>
      <c r="E90" s="660" t="s">
        <v>165</v>
      </c>
      <c r="F90" s="520"/>
      <c r="G90" s="380" t="s">
        <v>24</v>
      </c>
      <c r="H90" s="380"/>
      <c r="I90" s="380" t="s">
        <v>24</v>
      </c>
      <c r="J90" s="380" t="s">
        <v>24</v>
      </c>
      <c r="K90" s="479"/>
      <c r="L90" s="379"/>
      <c r="M90" s="381">
        <v>20</v>
      </c>
      <c r="N90" s="381">
        <v>20</v>
      </c>
      <c r="O90" s="382">
        <v>25</v>
      </c>
      <c r="P90" s="382">
        <v>15</v>
      </c>
      <c r="Q90" s="382">
        <v>10</v>
      </c>
      <c r="R90" s="382">
        <v>15</v>
      </c>
      <c r="S90" s="382">
        <v>32</v>
      </c>
      <c r="T90" s="383">
        <f>M90+N90+O90+Q90+R90+S90</f>
        <v>122</v>
      </c>
      <c r="U90" s="384">
        <v>1</v>
      </c>
    </row>
    <row r="91" spans="1:21" s="385" customFormat="1" ht="3.75" customHeight="1" hidden="1">
      <c r="A91" s="374"/>
      <c r="B91" s="353"/>
      <c r="C91" s="374"/>
      <c r="D91" s="375"/>
      <c r="E91" s="376"/>
      <c r="F91" s="376"/>
      <c r="G91" s="374"/>
      <c r="H91" s="374"/>
      <c r="I91" s="375"/>
      <c r="J91" s="376"/>
      <c r="K91" s="376"/>
      <c r="L91" s="374"/>
      <c r="M91" s="377"/>
      <c r="N91" s="378"/>
      <c r="U91" s="384">
        <v>1</v>
      </c>
    </row>
    <row r="92" spans="1:21" s="385" customFormat="1" ht="55.5" customHeight="1" hidden="1">
      <c r="A92" s="379"/>
      <c r="B92" s="353"/>
      <c r="C92" s="379"/>
      <c r="D92" s="659" t="s">
        <v>677</v>
      </c>
      <c r="E92" s="660" t="s">
        <v>165</v>
      </c>
      <c r="F92" s="520"/>
      <c r="G92" s="380" t="s">
        <v>24</v>
      </c>
      <c r="H92" s="380"/>
      <c r="I92" s="380" t="s">
        <v>24</v>
      </c>
      <c r="J92" s="380" t="s">
        <v>24</v>
      </c>
      <c r="K92" s="479"/>
      <c r="L92" s="379"/>
      <c r="M92" s="381">
        <v>20</v>
      </c>
      <c r="N92" s="381">
        <v>20</v>
      </c>
      <c r="O92" s="382">
        <v>25</v>
      </c>
      <c r="P92" s="382">
        <v>15</v>
      </c>
      <c r="Q92" s="382">
        <v>10</v>
      </c>
      <c r="R92" s="382">
        <v>15</v>
      </c>
      <c r="S92" s="382">
        <v>32</v>
      </c>
      <c r="T92" s="383">
        <f>M92+N92+O92+Q92+R92+S92</f>
        <v>122</v>
      </c>
      <c r="U92" s="384">
        <v>1</v>
      </c>
    </row>
    <row r="93" spans="1:21" ht="4.5" customHeight="1">
      <c r="A93" s="363"/>
      <c r="B93" s="353"/>
      <c r="C93" s="363"/>
      <c r="D93" s="513"/>
      <c r="E93" s="354" t="s">
        <v>397</v>
      </c>
      <c r="F93" s="354"/>
      <c r="G93" s="356"/>
      <c r="H93" s="356"/>
      <c r="I93" s="356"/>
      <c r="J93" s="357"/>
      <c r="K93" s="474"/>
      <c r="L93" s="363"/>
      <c r="M93" s="358"/>
      <c r="N93" s="358"/>
      <c r="O93" s="254"/>
      <c r="P93" s="254"/>
      <c r="Q93" s="254"/>
      <c r="R93" s="254"/>
      <c r="S93" s="254"/>
      <c r="T93" s="254"/>
      <c r="U93" s="258">
        <v>1</v>
      </c>
    </row>
    <row r="94" spans="1:21" ht="33.75" customHeight="1">
      <c r="A94" s="363"/>
      <c r="B94" s="353"/>
      <c r="C94" s="363"/>
      <c r="D94" s="618" t="s">
        <v>678</v>
      </c>
      <c r="E94" s="619" t="s">
        <v>165</v>
      </c>
      <c r="F94" s="504"/>
      <c r="G94" s="386" t="s">
        <v>637</v>
      </c>
      <c r="H94" s="386"/>
      <c r="I94" s="387">
        <v>150</v>
      </c>
      <c r="J94" s="388">
        <f>G94*I94</f>
        <v>22500</v>
      </c>
      <c r="K94" s="472"/>
      <c r="L94" s="363"/>
      <c r="M94" s="389">
        <v>20</v>
      </c>
      <c r="N94" s="389">
        <v>20</v>
      </c>
      <c r="O94" s="390">
        <v>25</v>
      </c>
      <c r="P94" s="390">
        <v>15</v>
      </c>
      <c r="Q94" s="390">
        <v>10</v>
      </c>
      <c r="R94" s="390">
        <v>15</v>
      </c>
      <c r="S94" s="390">
        <v>32</v>
      </c>
      <c r="T94" s="391">
        <f>M94+N94+O94+Q94+R94+S94</f>
        <v>122</v>
      </c>
      <c r="U94" s="258">
        <v>1</v>
      </c>
    </row>
    <row r="95" spans="1:21" ht="33.75" customHeight="1">
      <c r="A95" s="363"/>
      <c r="B95" s="353"/>
      <c r="C95" s="363"/>
      <c r="D95" s="618" t="s">
        <v>679</v>
      </c>
      <c r="E95" s="619" t="s">
        <v>165</v>
      </c>
      <c r="F95" s="504"/>
      <c r="G95" s="386" t="s">
        <v>637</v>
      </c>
      <c r="H95" s="386"/>
      <c r="I95" s="387">
        <v>150</v>
      </c>
      <c r="J95" s="388">
        <f aca="true" t="shared" si="0" ref="J95:J131">G95*I95</f>
        <v>22500</v>
      </c>
      <c r="K95" s="472"/>
      <c r="L95" s="363"/>
      <c r="M95" s="389">
        <v>28</v>
      </c>
      <c r="N95" s="389">
        <v>28</v>
      </c>
      <c r="O95" s="390">
        <v>28</v>
      </c>
      <c r="P95" s="390">
        <v>15</v>
      </c>
      <c r="Q95" s="390">
        <v>10</v>
      </c>
      <c r="R95" s="390">
        <v>15</v>
      </c>
      <c r="S95" s="390">
        <v>31</v>
      </c>
      <c r="T95" s="391">
        <f>M95+N95+O95+Q95+R95+S95</f>
        <v>140</v>
      </c>
      <c r="U95" s="258">
        <v>1</v>
      </c>
    </row>
    <row r="96" spans="1:21" ht="33.75" customHeight="1">
      <c r="A96" s="363"/>
      <c r="B96" s="353"/>
      <c r="C96" s="363"/>
      <c r="D96" s="618" t="s">
        <v>680</v>
      </c>
      <c r="E96" s="619"/>
      <c r="F96" s="504"/>
      <c r="G96" s="386" t="s">
        <v>637</v>
      </c>
      <c r="H96" s="386"/>
      <c r="I96" s="387">
        <v>150</v>
      </c>
      <c r="J96" s="388">
        <f t="shared" si="0"/>
        <v>22500</v>
      </c>
      <c r="K96" s="472"/>
      <c r="L96" s="363"/>
      <c r="M96" s="389">
        <v>20</v>
      </c>
      <c r="N96" s="389">
        <v>20</v>
      </c>
      <c r="O96" s="390">
        <v>25</v>
      </c>
      <c r="P96" s="390">
        <v>15</v>
      </c>
      <c r="Q96" s="390">
        <v>10</v>
      </c>
      <c r="R96" s="390">
        <v>15</v>
      </c>
      <c r="S96" s="390">
        <v>32</v>
      </c>
      <c r="T96" s="391">
        <f>M96+N96+O96+Q96+R96+S96</f>
        <v>122</v>
      </c>
      <c r="U96" s="258">
        <v>1</v>
      </c>
    </row>
    <row r="97" spans="1:21" ht="4.5" customHeight="1">
      <c r="A97" s="363"/>
      <c r="B97" s="353"/>
      <c r="C97" s="363"/>
      <c r="D97" s="513"/>
      <c r="E97" s="354" t="s">
        <v>398</v>
      </c>
      <c r="F97" s="354"/>
      <c r="G97" s="355"/>
      <c r="H97" s="355"/>
      <c r="I97" s="392"/>
      <c r="J97" s="393">
        <f t="shared" si="0"/>
        <v>0</v>
      </c>
      <c r="K97" s="480"/>
      <c r="L97" s="363"/>
      <c r="M97" s="358"/>
      <c r="N97" s="358"/>
      <c r="O97" s="254"/>
      <c r="P97" s="254"/>
      <c r="Q97" s="254"/>
      <c r="R97" s="254"/>
      <c r="S97" s="254"/>
      <c r="T97" s="254"/>
      <c r="U97" s="258">
        <v>1</v>
      </c>
    </row>
    <row r="98" spans="1:21" ht="17.25" customHeight="1">
      <c r="A98" s="363"/>
      <c r="B98" s="353"/>
      <c r="C98" s="363"/>
      <c r="D98" s="618" t="s">
        <v>681</v>
      </c>
      <c r="E98" s="619"/>
      <c r="F98" s="504"/>
      <c r="G98" s="394" t="s">
        <v>417</v>
      </c>
      <c r="H98" s="394">
        <v>95</v>
      </c>
      <c r="I98" s="387">
        <v>95</v>
      </c>
      <c r="J98" s="388">
        <f t="shared" si="0"/>
        <v>7125</v>
      </c>
      <c r="K98" s="472"/>
      <c r="L98" s="363"/>
      <c r="M98" s="389"/>
      <c r="N98" s="389">
        <v>15</v>
      </c>
      <c r="O98" s="390">
        <v>45</v>
      </c>
      <c r="P98" s="390">
        <v>20</v>
      </c>
      <c r="Q98" s="390">
        <v>55</v>
      </c>
      <c r="R98" s="390">
        <v>25</v>
      </c>
      <c r="S98" s="390">
        <v>23</v>
      </c>
      <c r="T98" s="391">
        <v>30</v>
      </c>
      <c r="U98" s="258">
        <v>1</v>
      </c>
    </row>
    <row r="99" spans="1:21" ht="17.25" customHeight="1">
      <c r="A99" s="363"/>
      <c r="B99" s="353"/>
      <c r="C99" s="363"/>
      <c r="D99" s="618" t="s">
        <v>682</v>
      </c>
      <c r="E99" s="619" t="s">
        <v>166</v>
      </c>
      <c r="F99" s="504"/>
      <c r="G99" s="394" t="s">
        <v>415</v>
      </c>
      <c r="H99" s="394">
        <v>95</v>
      </c>
      <c r="I99" s="387">
        <v>95</v>
      </c>
      <c r="J99" s="388">
        <f t="shared" si="0"/>
        <v>10450</v>
      </c>
      <c r="K99" s="472"/>
      <c r="L99" s="363"/>
      <c r="M99" s="389">
        <v>35</v>
      </c>
      <c r="N99" s="389">
        <v>25</v>
      </c>
      <c r="O99" s="390">
        <v>65</v>
      </c>
      <c r="P99" s="390">
        <v>25</v>
      </c>
      <c r="Q99" s="390">
        <v>25</v>
      </c>
      <c r="R99" s="390">
        <v>25</v>
      </c>
      <c r="S99" s="390">
        <v>18</v>
      </c>
      <c r="T99" s="391">
        <f aca="true" t="shared" si="1" ref="T99:T104">M99+N99+O99+Q99+R99+S99</f>
        <v>193</v>
      </c>
      <c r="U99" s="258">
        <v>1</v>
      </c>
    </row>
    <row r="100" spans="1:21" ht="17.25" customHeight="1">
      <c r="A100" s="363"/>
      <c r="B100" s="353"/>
      <c r="C100" s="363"/>
      <c r="D100" s="661" t="s">
        <v>683</v>
      </c>
      <c r="E100" s="662"/>
      <c r="F100" s="521"/>
      <c r="G100" s="394" t="s">
        <v>417</v>
      </c>
      <c r="H100" s="394">
        <v>95</v>
      </c>
      <c r="I100" s="387">
        <v>95</v>
      </c>
      <c r="J100" s="388">
        <f t="shared" si="0"/>
        <v>7125</v>
      </c>
      <c r="K100" s="472"/>
      <c r="L100" s="363"/>
      <c r="M100" s="389">
        <v>14</v>
      </c>
      <c r="N100" s="389">
        <v>0</v>
      </c>
      <c r="O100" s="390">
        <v>55</v>
      </c>
      <c r="P100" s="390">
        <v>25</v>
      </c>
      <c r="Q100" s="390">
        <v>0</v>
      </c>
      <c r="R100" s="390">
        <v>15</v>
      </c>
      <c r="S100" s="390">
        <v>0</v>
      </c>
      <c r="T100" s="391">
        <f t="shared" si="1"/>
        <v>84</v>
      </c>
      <c r="U100" s="258">
        <v>1</v>
      </c>
    </row>
    <row r="101" spans="1:21" ht="4.5" customHeight="1">
      <c r="A101" s="363"/>
      <c r="B101" s="353"/>
      <c r="C101" s="363"/>
      <c r="D101" s="513"/>
      <c r="E101" s="354" t="s">
        <v>399</v>
      </c>
      <c r="F101" s="354"/>
      <c r="G101" s="395">
        <f>T101</f>
        <v>0</v>
      </c>
      <c r="H101" s="395">
        <f>U101</f>
        <v>1</v>
      </c>
      <c r="I101" s="395">
        <v>95</v>
      </c>
      <c r="J101" s="396">
        <f t="shared" si="0"/>
        <v>0</v>
      </c>
      <c r="K101" s="481"/>
      <c r="L101" s="363"/>
      <c r="T101" s="391">
        <f t="shared" si="1"/>
        <v>0</v>
      </c>
      <c r="U101" s="258">
        <v>1</v>
      </c>
    </row>
    <row r="102" spans="1:21" ht="17.25" customHeight="1">
      <c r="A102" s="363"/>
      <c r="B102" s="353"/>
      <c r="C102" s="363"/>
      <c r="D102" s="618" t="s">
        <v>684</v>
      </c>
      <c r="E102" s="619" t="s">
        <v>355</v>
      </c>
      <c r="F102" s="503"/>
      <c r="G102" s="397">
        <v>75</v>
      </c>
      <c r="H102" s="394">
        <v>95</v>
      </c>
      <c r="I102" s="387">
        <v>95</v>
      </c>
      <c r="J102" s="388">
        <f t="shared" si="0"/>
        <v>7125</v>
      </c>
      <c r="K102" s="472"/>
      <c r="L102" s="363"/>
      <c r="M102" s="389">
        <v>10</v>
      </c>
      <c r="N102" s="389">
        <v>10</v>
      </c>
      <c r="O102" s="390">
        <v>30</v>
      </c>
      <c r="P102" s="390">
        <v>15</v>
      </c>
      <c r="Q102" s="390">
        <v>15</v>
      </c>
      <c r="R102" s="390">
        <v>25</v>
      </c>
      <c r="S102" s="390">
        <v>0</v>
      </c>
      <c r="T102" s="391">
        <f t="shared" si="1"/>
        <v>90</v>
      </c>
      <c r="U102" s="258">
        <v>1</v>
      </c>
    </row>
    <row r="103" spans="1:21" ht="17.25" customHeight="1">
      <c r="A103" s="363"/>
      <c r="B103" s="353"/>
      <c r="C103" s="363"/>
      <c r="D103" s="614" t="s">
        <v>685</v>
      </c>
      <c r="E103" s="615"/>
      <c r="F103" s="502"/>
      <c r="G103" s="394" t="s">
        <v>417</v>
      </c>
      <c r="H103" s="394">
        <v>95</v>
      </c>
      <c r="I103" s="387">
        <v>95</v>
      </c>
      <c r="J103" s="388">
        <f t="shared" si="0"/>
        <v>7125</v>
      </c>
      <c r="K103" s="472"/>
      <c r="L103" s="363"/>
      <c r="M103" s="389">
        <v>0</v>
      </c>
      <c r="N103" s="389">
        <v>0</v>
      </c>
      <c r="O103" s="390">
        <v>10</v>
      </c>
      <c r="P103" s="390">
        <v>0</v>
      </c>
      <c r="Q103" s="390">
        <v>0</v>
      </c>
      <c r="R103" s="390">
        <v>0</v>
      </c>
      <c r="S103" s="390">
        <v>19</v>
      </c>
      <c r="T103" s="391">
        <f t="shared" si="1"/>
        <v>29</v>
      </c>
      <c r="U103" s="258">
        <v>1</v>
      </c>
    </row>
    <row r="104" spans="1:21" ht="17.25" customHeight="1">
      <c r="A104" s="363"/>
      <c r="B104" s="353"/>
      <c r="C104" s="363"/>
      <c r="D104" s="663" t="s">
        <v>686</v>
      </c>
      <c r="E104" s="664"/>
      <c r="F104" s="522"/>
      <c r="G104" s="394" t="s">
        <v>415</v>
      </c>
      <c r="H104" s="394">
        <v>95</v>
      </c>
      <c r="I104" s="387">
        <v>95</v>
      </c>
      <c r="J104" s="388">
        <f t="shared" si="0"/>
        <v>10450</v>
      </c>
      <c r="K104" s="472"/>
      <c r="L104" s="363"/>
      <c r="M104" s="389"/>
      <c r="N104" s="389">
        <v>15</v>
      </c>
      <c r="O104" s="390">
        <v>45</v>
      </c>
      <c r="P104" s="390">
        <v>20</v>
      </c>
      <c r="Q104" s="390">
        <v>55</v>
      </c>
      <c r="R104" s="390">
        <v>25</v>
      </c>
      <c r="S104" s="390">
        <v>23</v>
      </c>
      <c r="T104" s="391">
        <f t="shared" si="1"/>
        <v>163</v>
      </c>
      <c r="U104" s="258">
        <v>1</v>
      </c>
    </row>
    <row r="105" spans="1:21" ht="4.5" customHeight="1">
      <c r="A105" s="363"/>
      <c r="B105" s="353"/>
      <c r="C105" s="363"/>
      <c r="D105" s="513"/>
      <c r="E105" s="354" t="s">
        <v>400</v>
      </c>
      <c r="F105" s="354"/>
      <c r="G105" s="398"/>
      <c r="H105" s="398"/>
      <c r="I105" s="398"/>
      <c r="J105" s="396">
        <f t="shared" si="0"/>
        <v>0</v>
      </c>
      <c r="K105" s="481"/>
      <c r="L105" s="363"/>
      <c r="M105" s="358"/>
      <c r="N105" s="358"/>
      <c r="O105" s="254"/>
      <c r="P105" s="254"/>
      <c r="Q105" s="254"/>
      <c r="R105" s="254"/>
      <c r="S105" s="254"/>
      <c r="T105" s="254"/>
      <c r="U105" s="258">
        <v>1</v>
      </c>
    </row>
    <row r="106" spans="1:21" ht="17.25" customHeight="1">
      <c r="A106" s="363"/>
      <c r="B106" s="353"/>
      <c r="C106" s="363"/>
      <c r="D106" s="618" t="s">
        <v>687</v>
      </c>
      <c r="E106" s="619"/>
      <c r="F106" s="503"/>
      <c r="G106" s="397">
        <v>75</v>
      </c>
      <c r="H106" s="394">
        <v>95</v>
      </c>
      <c r="I106" s="387">
        <v>110</v>
      </c>
      <c r="J106" s="388">
        <f t="shared" si="0"/>
        <v>8250</v>
      </c>
      <c r="K106" s="472"/>
      <c r="L106" s="363"/>
      <c r="M106" s="389">
        <v>65</v>
      </c>
      <c r="N106" s="389">
        <v>35</v>
      </c>
      <c r="O106" s="390">
        <v>65</v>
      </c>
      <c r="P106" s="390">
        <v>35</v>
      </c>
      <c r="Q106" s="390">
        <v>33</v>
      </c>
      <c r="R106" s="390">
        <v>25</v>
      </c>
      <c r="S106" s="390">
        <v>0</v>
      </c>
      <c r="T106" s="391">
        <f aca="true" t="shared" si="2" ref="T106:T112">M106+N106+O106+Q106+R106+S106</f>
        <v>223</v>
      </c>
      <c r="U106" s="258">
        <v>1</v>
      </c>
    </row>
    <row r="107" spans="1:21" ht="17.25" customHeight="1">
      <c r="A107" s="363"/>
      <c r="B107" s="353"/>
      <c r="C107" s="363"/>
      <c r="D107" s="618" t="s">
        <v>688</v>
      </c>
      <c r="E107" s="619"/>
      <c r="F107" s="503"/>
      <c r="G107" s="399">
        <v>110</v>
      </c>
      <c r="H107" s="394">
        <v>95</v>
      </c>
      <c r="I107" s="387">
        <v>95</v>
      </c>
      <c r="J107" s="388">
        <f t="shared" si="0"/>
        <v>10450</v>
      </c>
      <c r="K107" s="472"/>
      <c r="L107" s="363"/>
      <c r="M107" s="389">
        <v>15</v>
      </c>
      <c r="N107" s="389">
        <v>15</v>
      </c>
      <c r="O107" s="390">
        <v>15</v>
      </c>
      <c r="P107" s="390">
        <v>15</v>
      </c>
      <c r="Q107" s="390">
        <v>75</v>
      </c>
      <c r="R107" s="390">
        <v>25</v>
      </c>
      <c r="S107" s="390">
        <v>3</v>
      </c>
      <c r="T107" s="391">
        <f t="shared" si="2"/>
        <v>148</v>
      </c>
      <c r="U107" s="258">
        <v>1</v>
      </c>
    </row>
    <row r="108" spans="1:21" ht="17.25" customHeight="1">
      <c r="A108" s="363"/>
      <c r="B108" s="353"/>
      <c r="C108" s="363"/>
      <c r="D108" s="618" t="s">
        <v>689</v>
      </c>
      <c r="E108" s="619" t="s">
        <v>354</v>
      </c>
      <c r="F108" s="503"/>
      <c r="G108" s="399">
        <v>110</v>
      </c>
      <c r="H108" s="394">
        <v>95</v>
      </c>
      <c r="I108" s="387">
        <v>150</v>
      </c>
      <c r="J108" s="388">
        <f t="shared" si="0"/>
        <v>16500</v>
      </c>
      <c r="K108" s="472"/>
      <c r="L108" s="363"/>
      <c r="M108" s="389">
        <v>15</v>
      </c>
      <c r="N108" s="389">
        <v>15</v>
      </c>
      <c r="O108" s="390">
        <v>15</v>
      </c>
      <c r="P108" s="390">
        <v>15</v>
      </c>
      <c r="Q108" s="390">
        <v>75</v>
      </c>
      <c r="R108" s="390">
        <v>25</v>
      </c>
      <c r="S108" s="390">
        <v>3</v>
      </c>
      <c r="T108" s="391">
        <f t="shared" si="2"/>
        <v>148</v>
      </c>
      <c r="U108" s="258">
        <v>1</v>
      </c>
    </row>
    <row r="109" spans="1:21" ht="4.5" customHeight="1">
      <c r="A109" s="363"/>
      <c r="B109" s="353"/>
      <c r="C109" s="363"/>
      <c r="D109" s="513"/>
      <c r="E109" s="354" t="s">
        <v>402</v>
      </c>
      <c r="F109" s="354"/>
      <c r="G109" s="395">
        <f>T109</f>
        <v>0</v>
      </c>
      <c r="H109" s="395">
        <f>U109</f>
        <v>1</v>
      </c>
      <c r="I109" s="395">
        <f>V109</f>
        <v>0</v>
      </c>
      <c r="J109" s="396">
        <f t="shared" si="0"/>
        <v>0</v>
      </c>
      <c r="K109" s="481"/>
      <c r="L109" s="363"/>
      <c r="T109" s="391">
        <f t="shared" si="2"/>
        <v>0</v>
      </c>
      <c r="U109" s="258">
        <v>1</v>
      </c>
    </row>
    <row r="110" spans="1:21" ht="17.25" customHeight="1">
      <c r="A110" s="363"/>
      <c r="B110" s="353"/>
      <c r="C110" s="363"/>
      <c r="D110" s="614" t="s">
        <v>690</v>
      </c>
      <c r="E110" s="615"/>
      <c r="F110" s="502"/>
      <c r="G110" s="394" t="s">
        <v>414</v>
      </c>
      <c r="H110" s="394">
        <v>95</v>
      </c>
      <c r="I110" s="387">
        <v>95</v>
      </c>
      <c r="J110" s="388">
        <f t="shared" si="0"/>
        <v>5225</v>
      </c>
      <c r="K110" s="472"/>
      <c r="L110" s="363"/>
      <c r="M110" s="389">
        <v>15</v>
      </c>
      <c r="N110" s="389">
        <v>15</v>
      </c>
      <c r="O110" s="390">
        <v>15</v>
      </c>
      <c r="P110" s="390">
        <v>15</v>
      </c>
      <c r="Q110" s="390">
        <v>75</v>
      </c>
      <c r="R110" s="390">
        <v>25</v>
      </c>
      <c r="S110" s="390">
        <v>3</v>
      </c>
      <c r="T110" s="391">
        <f t="shared" si="2"/>
        <v>148</v>
      </c>
      <c r="U110" s="258">
        <v>1</v>
      </c>
    </row>
    <row r="111" spans="1:21" ht="17.25" customHeight="1">
      <c r="A111" s="363"/>
      <c r="B111" s="353"/>
      <c r="C111" s="363"/>
      <c r="D111" s="614" t="s">
        <v>691</v>
      </c>
      <c r="E111" s="615"/>
      <c r="F111" s="502"/>
      <c r="G111" s="394" t="s">
        <v>414</v>
      </c>
      <c r="H111" s="394">
        <v>95</v>
      </c>
      <c r="I111" s="387">
        <v>95</v>
      </c>
      <c r="J111" s="388">
        <f t="shared" si="0"/>
        <v>5225</v>
      </c>
      <c r="K111" s="472"/>
      <c r="L111" s="363"/>
      <c r="M111" s="389">
        <v>0</v>
      </c>
      <c r="N111" s="389">
        <v>0</v>
      </c>
      <c r="O111" s="390">
        <v>10</v>
      </c>
      <c r="P111" s="390">
        <v>0</v>
      </c>
      <c r="Q111" s="390">
        <v>0</v>
      </c>
      <c r="R111" s="390">
        <v>0</v>
      </c>
      <c r="S111" s="390">
        <v>19</v>
      </c>
      <c r="T111" s="391">
        <f t="shared" si="2"/>
        <v>29</v>
      </c>
      <c r="U111" s="258">
        <v>1</v>
      </c>
    </row>
    <row r="112" spans="1:21" ht="17.25" customHeight="1">
      <c r="A112" s="363"/>
      <c r="B112" s="353"/>
      <c r="C112" s="363"/>
      <c r="D112" s="614" t="s">
        <v>692</v>
      </c>
      <c r="E112" s="615" t="s">
        <v>693</v>
      </c>
      <c r="F112" s="502"/>
      <c r="G112" s="394" t="s">
        <v>414</v>
      </c>
      <c r="H112" s="394">
        <v>95</v>
      </c>
      <c r="I112" s="387">
        <v>95</v>
      </c>
      <c r="J112" s="388">
        <f t="shared" si="0"/>
        <v>5225</v>
      </c>
      <c r="K112" s="472"/>
      <c r="L112" s="363"/>
      <c r="M112" s="389">
        <v>0</v>
      </c>
      <c r="N112" s="389">
        <v>0</v>
      </c>
      <c r="O112" s="390">
        <v>10</v>
      </c>
      <c r="P112" s="390">
        <v>0</v>
      </c>
      <c r="Q112" s="390">
        <v>0</v>
      </c>
      <c r="R112" s="390">
        <v>0</v>
      </c>
      <c r="S112" s="390">
        <v>19</v>
      </c>
      <c r="T112" s="391">
        <f t="shared" si="2"/>
        <v>29</v>
      </c>
      <c r="U112" s="258">
        <v>1</v>
      </c>
    </row>
    <row r="113" spans="1:21" ht="4.5" customHeight="1">
      <c r="A113" s="363"/>
      <c r="B113" s="353"/>
      <c r="C113" s="363"/>
      <c r="D113" s="513"/>
      <c r="E113" s="354" t="s">
        <v>399</v>
      </c>
      <c r="F113" s="354"/>
      <c r="G113" s="398"/>
      <c r="H113" s="398"/>
      <c r="I113" s="398"/>
      <c r="J113" s="396">
        <f t="shared" si="0"/>
        <v>0</v>
      </c>
      <c r="K113" s="481"/>
      <c r="L113" s="363"/>
      <c r="M113" s="358"/>
      <c r="N113" s="358"/>
      <c r="O113" s="254"/>
      <c r="P113" s="254"/>
      <c r="Q113" s="254"/>
      <c r="R113" s="254"/>
      <c r="S113" s="254"/>
      <c r="T113" s="254"/>
      <c r="U113" s="258">
        <v>1</v>
      </c>
    </row>
    <row r="114" spans="1:21" ht="17.25" customHeight="1">
      <c r="A114" s="363"/>
      <c r="B114" s="353"/>
      <c r="C114" s="363"/>
      <c r="D114" s="618" t="s">
        <v>694</v>
      </c>
      <c r="E114" s="619" t="s">
        <v>358</v>
      </c>
      <c r="F114" s="504"/>
      <c r="G114" s="394" t="s">
        <v>415</v>
      </c>
      <c r="H114" s="394">
        <v>95</v>
      </c>
      <c r="I114" s="387">
        <v>110</v>
      </c>
      <c r="J114" s="388">
        <f t="shared" si="0"/>
        <v>12100</v>
      </c>
      <c r="K114" s="472"/>
      <c r="L114" s="363"/>
      <c r="M114" s="389">
        <v>35</v>
      </c>
      <c r="N114" s="389">
        <v>35</v>
      </c>
      <c r="O114" s="390">
        <v>65</v>
      </c>
      <c r="P114" s="390">
        <v>25</v>
      </c>
      <c r="Q114" s="390">
        <v>35</v>
      </c>
      <c r="R114" s="390">
        <v>25</v>
      </c>
      <c r="S114" s="390">
        <v>18</v>
      </c>
      <c r="T114" s="391">
        <f aca="true" t="shared" si="3" ref="T114:T120">M114+N114+O114+Q114+R114+S114</f>
        <v>213</v>
      </c>
      <c r="U114" s="258">
        <v>1</v>
      </c>
    </row>
    <row r="115" spans="1:21" ht="17.25" customHeight="1">
      <c r="A115" s="363"/>
      <c r="B115" s="353"/>
      <c r="C115" s="363"/>
      <c r="D115" s="618" t="s">
        <v>695</v>
      </c>
      <c r="E115" s="619" t="s">
        <v>359</v>
      </c>
      <c r="F115" s="504"/>
      <c r="G115" s="394" t="s">
        <v>415</v>
      </c>
      <c r="H115" s="394">
        <v>95</v>
      </c>
      <c r="I115" s="387">
        <v>110</v>
      </c>
      <c r="J115" s="388">
        <f t="shared" si="0"/>
        <v>12100</v>
      </c>
      <c r="K115" s="472"/>
      <c r="L115" s="363"/>
      <c r="M115" s="389">
        <v>75</v>
      </c>
      <c r="N115" s="389">
        <v>35</v>
      </c>
      <c r="O115" s="390">
        <v>55</v>
      </c>
      <c r="P115" s="390">
        <v>25</v>
      </c>
      <c r="Q115" s="390">
        <v>25</v>
      </c>
      <c r="R115" s="390">
        <v>25</v>
      </c>
      <c r="S115" s="390">
        <v>2</v>
      </c>
      <c r="T115" s="391">
        <f t="shared" si="3"/>
        <v>217</v>
      </c>
      <c r="U115" s="258">
        <v>1</v>
      </c>
    </row>
    <row r="116" spans="1:21" ht="17.25" customHeight="1">
      <c r="A116" s="363"/>
      <c r="B116" s="353"/>
      <c r="C116" s="363"/>
      <c r="D116" s="618" t="s">
        <v>696</v>
      </c>
      <c r="E116" s="619" t="s">
        <v>360</v>
      </c>
      <c r="F116" s="504"/>
      <c r="G116" s="394" t="s">
        <v>415</v>
      </c>
      <c r="H116" s="394">
        <v>95</v>
      </c>
      <c r="I116" s="387">
        <v>110</v>
      </c>
      <c r="J116" s="388">
        <f t="shared" si="0"/>
        <v>12100</v>
      </c>
      <c r="K116" s="472"/>
      <c r="L116" s="363"/>
      <c r="M116" s="389">
        <v>75</v>
      </c>
      <c r="N116" s="389">
        <v>55</v>
      </c>
      <c r="O116" s="390">
        <v>75</v>
      </c>
      <c r="P116" s="390">
        <v>30</v>
      </c>
      <c r="Q116" s="390">
        <v>25</v>
      </c>
      <c r="R116" s="390">
        <v>25</v>
      </c>
      <c r="S116" s="390">
        <v>0</v>
      </c>
      <c r="T116" s="391">
        <f t="shared" si="3"/>
        <v>255</v>
      </c>
      <c r="U116" s="258">
        <v>1</v>
      </c>
    </row>
    <row r="117" spans="1:21" ht="4.5" customHeight="1">
      <c r="A117" s="363"/>
      <c r="B117" s="353"/>
      <c r="C117" s="363"/>
      <c r="D117" s="513"/>
      <c r="E117" s="354" t="s">
        <v>400</v>
      </c>
      <c r="F117" s="354"/>
      <c r="G117" s="356"/>
      <c r="H117" s="356"/>
      <c r="I117" s="356"/>
      <c r="J117" s="393">
        <f t="shared" si="0"/>
        <v>0</v>
      </c>
      <c r="K117" s="393"/>
      <c r="L117" s="356"/>
      <c r="T117" s="391">
        <f t="shared" si="3"/>
        <v>0</v>
      </c>
      <c r="U117" s="258">
        <v>1</v>
      </c>
    </row>
    <row r="118" spans="1:21" ht="17.25" customHeight="1">
      <c r="A118" s="363"/>
      <c r="B118" s="353"/>
      <c r="C118" s="363"/>
      <c r="D118" s="614" t="s">
        <v>697</v>
      </c>
      <c r="E118" s="615"/>
      <c r="F118" s="502"/>
      <c r="G118" s="394" t="s">
        <v>415</v>
      </c>
      <c r="H118" s="394">
        <v>95</v>
      </c>
      <c r="I118" s="387">
        <v>110</v>
      </c>
      <c r="J118" s="388">
        <f t="shared" si="0"/>
        <v>12100</v>
      </c>
      <c r="K118" s="472"/>
      <c r="L118" s="363"/>
      <c r="M118" s="389">
        <v>75</v>
      </c>
      <c r="N118" s="389">
        <v>55</v>
      </c>
      <c r="O118" s="390">
        <v>75</v>
      </c>
      <c r="P118" s="390">
        <v>30</v>
      </c>
      <c r="Q118" s="390">
        <v>25</v>
      </c>
      <c r="R118" s="390">
        <v>25</v>
      </c>
      <c r="S118" s="390">
        <v>0</v>
      </c>
      <c r="T118" s="391">
        <f t="shared" si="3"/>
        <v>255</v>
      </c>
      <c r="U118" s="258">
        <v>1</v>
      </c>
    </row>
    <row r="119" spans="1:21" ht="17.25" customHeight="1">
      <c r="A119" s="363"/>
      <c r="B119" s="353"/>
      <c r="C119" s="363"/>
      <c r="D119" s="614" t="s">
        <v>698</v>
      </c>
      <c r="E119" s="615"/>
      <c r="F119" s="502"/>
      <c r="G119" s="394" t="s">
        <v>417</v>
      </c>
      <c r="H119" s="394">
        <v>95</v>
      </c>
      <c r="I119" s="387">
        <v>110</v>
      </c>
      <c r="J119" s="388">
        <f t="shared" si="0"/>
        <v>8250</v>
      </c>
      <c r="K119" s="472"/>
      <c r="L119" s="363"/>
      <c r="M119" s="389">
        <v>35</v>
      </c>
      <c r="N119" s="389">
        <v>35</v>
      </c>
      <c r="O119" s="390">
        <v>65</v>
      </c>
      <c r="P119" s="390">
        <v>25</v>
      </c>
      <c r="Q119" s="390">
        <v>35</v>
      </c>
      <c r="R119" s="390">
        <v>25</v>
      </c>
      <c r="S119" s="390">
        <v>18</v>
      </c>
      <c r="T119" s="391">
        <f t="shared" si="3"/>
        <v>213</v>
      </c>
      <c r="U119" s="258">
        <v>1</v>
      </c>
    </row>
    <row r="120" spans="1:21" ht="17.25" customHeight="1">
      <c r="A120" s="363"/>
      <c r="B120" s="353"/>
      <c r="C120" s="363"/>
      <c r="D120" s="614" t="s">
        <v>699</v>
      </c>
      <c r="E120" s="615"/>
      <c r="F120" s="502"/>
      <c r="G120" s="394" t="s">
        <v>417</v>
      </c>
      <c r="H120" s="394">
        <v>95</v>
      </c>
      <c r="I120" s="387">
        <v>110</v>
      </c>
      <c r="J120" s="388">
        <f t="shared" si="0"/>
        <v>8250</v>
      </c>
      <c r="K120" s="472"/>
      <c r="L120" s="363"/>
      <c r="M120" s="389">
        <v>75</v>
      </c>
      <c r="N120" s="389">
        <v>35</v>
      </c>
      <c r="O120" s="390">
        <v>55</v>
      </c>
      <c r="P120" s="390">
        <v>25</v>
      </c>
      <c r="Q120" s="390">
        <v>25</v>
      </c>
      <c r="R120" s="390">
        <v>25</v>
      </c>
      <c r="S120" s="390">
        <v>2</v>
      </c>
      <c r="T120" s="391">
        <f t="shared" si="3"/>
        <v>217</v>
      </c>
      <c r="U120" s="258">
        <v>1</v>
      </c>
    </row>
    <row r="121" spans="1:21" ht="4.5" customHeight="1">
      <c r="A121" s="363"/>
      <c r="B121" s="353"/>
      <c r="C121" s="363"/>
      <c r="D121" s="513"/>
      <c r="E121" s="354" t="s">
        <v>401</v>
      </c>
      <c r="F121" s="354"/>
      <c r="G121" s="398"/>
      <c r="H121" s="398"/>
      <c r="I121" s="398"/>
      <c r="J121" s="396">
        <f t="shared" si="0"/>
        <v>0</v>
      </c>
      <c r="K121" s="481"/>
      <c r="L121" s="363"/>
      <c r="M121" s="358"/>
      <c r="N121" s="358"/>
      <c r="O121" s="254"/>
      <c r="P121" s="254"/>
      <c r="Q121" s="254"/>
      <c r="R121" s="254"/>
      <c r="S121" s="254"/>
      <c r="T121" s="254"/>
      <c r="U121" s="258">
        <v>1</v>
      </c>
    </row>
    <row r="122" spans="1:21" ht="17.25" customHeight="1">
      <c r="A122" s="363"/>
      <c r="B122" s="353"/>
      <c r="C122" s="363"/>
      <c r="D122" s="618" t="s">
        <v>700</v>
      </c>
      <c r="E122" s="619" t="s">
        <v>167</v>
      </c>
      <c r="F122" s="503"/>
      <c r="G122" s="399">
        <v>110</v>
      </c>
      <c r="H122" s="394">
        <v>95</v>
      </c>
      <c r="I122" s="387">
        <v>150</v>
      </c>
      <c r="J122" s="388">
        <f t="shared" si="0"/>
        <v>16500</v>
      </c>
      <c r="K122" s="472"/>
      <c r="L122" s="363"/>
      <c r="M122" s="389">
        <v>75</v>
      </c>
      <c r="N122" s="389">
        <v>2</v>
      </c>
      <c r="O122" s="390">
        <v>25</v>
      </c>
      <c r="P122" s="390">
        <v>15</v>
      </c>
      <c r="Q122" s="390">
        <v>35</v>
      </c>
      <c r="R122" s="390">
        <v>15</v>
      </c>
      <c r="S122" s="390">
        <v>0</v>
      </c>
      <c r="T122" s="391">
        <f>M122+N122+O122+Q122+R122+S122</f>
        <v>152</v>
      </c>
      <c r="U122" s="258">
        <v>1</v>
      </c>
    </row>
    <row r="123" spans="1:21" ht="17.25" customHeight="1">
      <c r="A123" s="363"/>
      <c r="B123" s="353"/>
      <c r="C123" s="363"/>
      <c r="D123" s="618" t="s">
        <v>701</v>
      </c>
      <c r="E123" s="619" t="s">
        <v>168</v>
      </c>
      <c r="F123" s="503"/>
      <c r="G123" s="399">
        <v>110</v>
      </c>
      <c r="H123" s="394">
        <v>95</v>
      </c>
      <c r="I123" s="387">
        <v>150</v>
      </c>
      <c r="J123" s="388">
        <f t="shared" si="0"/>
        <v>16500</v>
      </c>
      <c r="K123" s="472"/>
      <c r="L123" s="363"/>
      <c r="M123" s="389">
        <v>65</v>
      </c>
      <c r="N123" s="389">
        <v>0</v>
      </c>
      <c r="O123" s="390">
        <v>55</v>
      </c>
      <c r="P123" s="390">
        <v>15</v>
      </c>
      <c r="Q123" s="390">
        <v>25</v>
      </c>
      <c r="R123" s="390">
        <v>7</v>
      </c>
      <c r="S123" s="390">
        <v>0</v>
      </c>
      <c r="T123" s="391">
        <f>M123+N123+O123+Q123+R123+S123</f>
        <v>152</v>
      </c>
      <c r="U123" s="258">
        <v>1</v>
      </c>
    </row>
    <row r="124" spans="1:21" ht="17.25" customHeight="1">
      <c r="A124" s="363"/>
      <c r="B124" s="353"/>
      <c r="C124" s="363"/>
      <c r="D124" s="618" t="s">
        <v>702</v>
      </c>
      <c r="E124" s="619" t="s">
        <v>169</v>
      </c>
      <c r="F124" s="503"/>
      <c r="G124" s="399">
        <v>55</v>
      </c>
      <c r="H124" s="394">
        <v>95</v>
      </c>
      <c r="I124" s="387">
        <v>110</v>
      </c>
      <c r="J124" s="388">
        <f t="shared" si="0"/>
        <v>6050</v>
      </c>
      <c r="K124" s="472"/>
      <c r="L124" s="363"/>
      <c r="M124" s="389">
        <v>65</v>
      </c>
      <c r="N124" s="389">
        <v>0</v>
      </c>
      <c r="O124" s="390">
        <v>25</v>
      </c>
      <c r="P124" s="390">
        <v>15</v>
      </c>
      <c r="Q124" s="390">
        <v>55</v>
      </c>
      <c r="R124" s="390">
        <v>7</v>
      </c>
      <c r="S124" s="390">
        <v>0</v>
      </c>
      <c r="T124" s="391">
        <f>M124+N124+O124+Q124+R124+S124</f>
        <v>152</v>
      </c>
      <c r="U124" s="258">
        <v>1</v>
      </c>
    </row>
    <row r="125" spans="1:21" ht="4.5" customHeight="1">
      <c r="A125" s="363"/>
      <c r="B125" s="353"/>
      <c r="C125" s="363"/>
      <c r="D125" s="513"/>
      <c r="E125" s="354" t="s">
        <v>402</v>
      </c>
      <c r="F125" s="354"/>
      <c r="G125" s="398"/>
      <c r="H125" s="398"/>
      <c r="I125" s="398"/>
      <c r="J125" s="396">
        <f t="shared" si="0"/>
        <v>0</v>
      </c>
      <c r="K125" s="481"/>
      <c r="L125" s="363"/>
      <c r="M125" s="358"/>
      <c r="N125" s="358"/>
      <c r="O125" s="254"/>
      <c r="P125" s="254"/>
      <c r="Q125" s="254"/>
      <c r="R125" s="254"/>
      <c r="S125" s="254"/>
      <c r="T125" s="254"/>
      <c r="U125" s="258">
        <v>1</v>
      </c>
    </row>
    <row r="126" spans="1:21" ht="17.25" customHeight="1">
      <c r="A126" s="363"/>
      <c r="B126" s="353"/>
      <c r="C126" s="363"/>
      <c r="D126" s="618" t="s">
        <v>703</v>
      </c>
      <c r="E126" s="619" t="s">
        <v>361</v>
      </c>
      <c r="F126" s="503"/>
      <c r="G126" s="399">
        <v>110</v>
      </c>
      <c r="H126" s="394">
        <v>95</v>
      </c>
      <c r="I126" s="387">
        <v>110</v>
      </c>
      <c r="J126" s="388">
        <f t="shared" si="0"/>
        <v>12100</v>
      </c>
      <c r="K126" s="472"/>
      <c r="L126" s="363"/>
      <c r="M126" s="389">
        <v>45</v>
      </c>
      <c r="N126" s="389">
        <v>30</v>
      </c>
      <c r="O126" s="390">
        <v>45</v>
      </c>
      <c r="P126" s="390">
        <v>25</v>
      </c>
      <c r="Q126" s="390">
        <v>15</v>
      </c>
      <c r="R126" s="390">
        <v>15</v>
      </c>
      <c r="S126" s="390">
        <v>0</v>
      </c>
      <c r="T126" s="391">
        <f>M126+N126+O126+Q126+R126+S126</f>
        <v>150</v>
      </c>
      <c r="U126" s="258">
        <v>1</v>
      </c>
    </row>
    <row r="127" spans="1:24" ht="17.25" customHeight="1">
      <c r="A127" s="363"/>
      <c r="B127" s="353"/>
      <c r="C127" s="363"/>
      <c r="D127" s="618" t="s">
        <v>704</v>
      </c>
      <c r="E127" s="619" t="s">
        <v>361</v>
      </c>
      <c r="F127" s="503"/>
      <c r="G127" s="399">
        <v>110</v>
      </c>
      <c r="H127" s="394">
        <v>95</v>
      </c>
      <c r="I127" s="387">
        <v>150</v>
      </c>
      <c r="J127" s="388">
        <f t="shared" si="0"/>
        <v>16500</v>
      </c>
      <c r="K127" s="472"/>
      <c r="L127" s="363"/>
      <c r="M127" s="389">
        <v>45</v>
      </c>
      <c r="N127" s="389">
        <v>30</v>
      </c>
      <c r="O127" s="390">
        <v>45</v>
      </c>
      <c r="P127" s="390">
        <v>25</v>
      </c>
      <c r="Q127" s="390">
        <v>15</v>
      </c>
      <c r="R127" s="390">
        <v>15</v>
      </c>
      <c r="S127" s="390">
        <v>0</v>
      </c>
      <c r="T127" s="391">
        <f>M127+N127+O127+Q127+R127+S127</f>
        <v>150</v>
      </c>
      <c r="U127" s="258">
        <v>1</v>
      </c>
      <c r="X127" s="248" t="s">
        <v>825</v>
      </c>
    </row>
    <row r="128" spans="1:24" ht="17.25" customHeight="1">
      <c r="A128" s="363"/>
      <c r="B128" s="353"/>
      <c r="C128" s="363"/>
      <c r="D128" s="618" t="s">
        <v>705</v>
      </c>
      <c r="E128" s="619" t="s">
        <v>362</v>
      </c>
      <c r="F128" s="503"/>
      <c r="G128" s="399">
        <v>75</v>
      </c>
      <c r="H128" s="394">
        <v>95</v>
      </c>
      <c r="I128" s="387">
        <v>150</v>
      </c>
      <c r="J128" s="388">
        <f t="shared" si="0"/>
        <v>11250</v>
      </c>
      <c r="K128" s="472"/>
      <c r="L128" s="363"/>
      <c r="M128" s="389">
        <v>10</v>
      </c>
      <c r="N128" s="389">
        <v>10</v>
      </c>
      <c r="O128" s="390">
        <v>29</v>
      </c>
      <c r="P128" s="390">
        <v>15</v>
      </c>
      <c r="Q128" s="390">
        <v>15</v>
      </c>
      <c r="R128" s="390">
        <v>25</v>
      </c>
      <c r="S128" s="390">
        <v>0</v>
      </c>
      <c r="T128" s="391">
        <f>M128+N128+O128+Q128+R128+S128</f>
        <v>89</v>
      </c>
      <c r="U128" s="258">
        <v>1</v>
      </c>
      <c r="X128" s="248" t="s">
        <v>825</v>
      </c>
    </row>
    <row r="129" spans="1:21" ht="4.5" customHeight="1">
      <c r="A129" s="363"/>
      <c r="B129" s="353"/>
      <c r="C129" s="363"/>
      <c r="D129" s="513"/>
      <c r="E129" s="354" t="s">
        <v>402</v>
      </c>
      <c r="F129" s="354"/>
      <c r="G129" s="398"/>
      <c r="H129" s="398"/>
      <c r="I129" s="398"/>
      <c r="J129" s="396">
        <f t="shared" si="0"/>
        <v>0</v>
      </c>
      <c r="K129" s="481"/>
      <c r="L129" s="363"/>
      <c r="M129" s="358"/>
      <c r="N129" s="358"/>
      <c r="O129" s="254"/>
      <c r="P129" s="254"/>
      <c r="Q129" s="254"/>
      <c r="R129" s="254"/>
      <c r="S129" s="254"/>
      <c r="T129" s="254"/>
      <c r="U129" s="258">
        <v>1</v>
      </c>
    </row>
    <row r="130" spans="1:24" ht="17.25" customHeight="1">
      <c r="A130" s="363"/>
      <c r="B130" s="353"/>
      <c r="C130" s="363"/>
      <c r="D130" s="618" t="s">
        <v>706</v>
      </c>
      <c r="E130" s="619" t="s">
        <v>363</v>
      </c>
      <c r="F130" s="503"/>
      <c r="G130" s="399">
        <v>101</v>
      </c>
      <c r="H130" s="394">
        <v>95</v>
      </c>
      <c r="I130" s="387">
        <v>150</v>
      </c>
      <c r="J130" s="388">
        <f t="shared" si="0"/>
        <v>15150</v>
      </c>
      <c r="K130" s="472"/>
      <c r="L130" s="363"/>
      <c r="M130" s="389">
        <v>10</v>
      </c>
      <c r="N130" s="389">
        <v>10</v>
      </c>
      <c r="O130" s="390">
        <v>0</v>
      </c>
      <c r="P130" s="390">
        <v>15</v>
      </c>
      <c r="Q130" s="390">
        <v>75</v>
      </c>
      <c r="R130" s="390">
        <v>25</v>
      </c>
      <c r="S130" s="390">
        <v>0</v>
      </c>
      <c r="T130" s="391">
        <f>M130+N130+O130+Q130+R130+S130</f>
        <v>120</v>
      </c>
      <c r="U130" s="258">
        <v>1</v>
      </c>
      <c r="X130" s="248" t="s">
        <v>825</v>
      </c>
    </row>
    <row r="131" spans="1:24" ht="17.25" customHeight="1">
      <c r="A131" s="363"/>
      <c r="B131" s="353"/>
      <c r="C131" s="363"/>
      <c r="D131" s="618" t="s">
        <v>707</v>
      </c>
      <c r="E131" s="619" t="s">
        <v>365</v>
      </c>
      <c r="F131" s="503"/>
      <c r="G131" s="399">
        <v>101</v>
      </c>
      <c r="H131" s="394">
        <v>95</v>
      </c>
      <c r="I131" s="387">
        <v>150</v>
      </c>
      <c r="J131" s="388">
        <f t="shared" si="0"/>
        <v>15150</v>
      </c>
      <c r="K131" s="472"/>
      <c r="L131" s="363"/>
      <c r="M131" s="389">
        <v>0</v>
      </c>
      <c r="N131" s="389">
        <v>0</v>
      </c>
      <c r="O131" s="390">
        <v>0</v>
      </c>
      <c r="P131" s="390">
        <v>0</v>
      </c>
      <c r="Q131" s="390">
        <v>0</v>
      </c>
      <c r="R131" s="390">
        <v>120</v>
      </c>
      <c r="S131" s="390">
        <v>0</v>
      </c>
      <c r="T131" s="391">
        <f>M131+N131+O131+Q131+R131+S131</f>
        <v>120</v>
      </c>
      <c r="U131" s="258">
        <v>1</v>
      </c>
      <c r="X131" s="248" t="s">
        <v>825</v>
      </c>
    </row>
    <row r="132" spans="1:24" ht="17.25" customHeight="1">
      <c r="A132" s="363"/>
      <c r="B132" s="353"/>
      <c r="C132" s="363"/>
      <c r="D132" s="618" t="s">
        <v>708</v>
      </c>
      <c r="E132" s="619" t="s">
        <v>365</v>
      </c>
      <c r="F132" s="503"/>
      <c r="G132" s="399">
        <v>101</v>
      </c>
      <c r="H132" s="394">
        <v>95</v>
      </c>
      <c r="I132" s="387">
        <v>150</v>
      </c>
      <c r="J132" s="388">
        <f>G132*I132</f>
        <v>15150</v>
      </c>
      <c r="K132" s="472"/>
      <c r="L132" s="363"/>
      <c r="M132" s="389">
        <v>0</v>
      </c>
      <c r="N132" s="389">
        <v>0</v>
      </c>
      <c r="O132" s="390">
        <v>0</v>
      </c>
      <c r="P132" s="390">
        <v>0</v>
      </c>
      <c r="Q132" s="390">
        <v>0</v>
      </c>
      <c r="R132" s="390">
        <v>120</v>
      </c>
      <c r="S132" s="390">
        <v>0</v>
      </c>
      <c r="T132" s="391">
        <f>M132+N132+O132+Q132+R132+S132</f>
        <v>120</v>
      </c>
      <c r="U132" s="258">
        <v>1</v>
      </c>
      <c r="X132" s="248" t="s">
        <v>825</v>
      </c>
    </row>
    <row r="133" spans="1:25" ht="3.75" customHeight="1">
      <c r="A133" s="370"/>
      <c r="B133" s="353"/>
      <c r="C133" s="370"/>
      <c r="D133" s="371"/>
      <c r="E133" s="373"/>
      <c r="F133" s="373"/>
      <c r="G133" s="370"/>
      <c r="H133" s="370"/>
      <c r="I133" s="371"/>
      <c r="J133" s="373"/>
      <c r="K133" s="373"/>
      <c r="L133" s="370"/>
      <c r="U133" s="258">
        <v>1</v>
      </c>
      <c r="X133" s="373"/>
      <c r="Y133" s="370"/>
    </row>
    <row r="134" spans="1:25" ht="19.5" customHeight="1">
      <c r="A134" s="363"/>
      <c r="B134" s="353"/>
      <c r="C134" s="363"/>
      <c r="D134" s="608" t="s">
        <v>297</v>
      </c>
      <c r="E134" s="609"/>
      <c r="F134" s="492"/>
      <c r="G134" s="251"/>
      <c r="H134" s="428"/>
      <c r="I134" s="251"/>
      <c r="J134" s="251">
        <f>G134*I134</f>
        <v>0</v>
      </c>
      <c r="K134" s="352"/>
      <c r="L134" s="363"/>
      <c r="U134" s="258">
        <v>1</v>
      </c>
      <c r="X134" s="251">
        <v>0</v>
      </c>
      <c r="Y134" s="363"/>
    </row>
    <row r="135" spans="1:25" ht="3.75" customHeight="1">
      <c r="A135" s="370"/>
      <c r="B135" s="353"/>
      <c r="C135" s="370"/>
      <c r="D135" s="371"/>
      <c r="E135" s="372"/>
      <c r="F135" s="372"/>
      <c r="G135" s="370"/>
      <c r="H135" s="370"/>
      <c r="I135" s="371"/>
      <c r="J135" s="373"/>
      <c r="K135" s="373"/>
      <c r="L135" s="363"/>
      <c r="U135" s="258">
        <v>1</v>
      </c>
      <c r="X135" s="356"/>
      <c r="Y135" s="363"/>
    </row>
    <row r="136" spans="1:21" ht="19.5" customHeight="1" hidden="1">
      <c r="A136" s="363"/>
      <c r="B136" s="353"/>
      <c r="C136" s="363"/>
      <c r="D136" s="608" t="s">
        <v>297</v>
      </c>
      <c r="E136" s="609"/>
      <c r="F136" s="492"/>
      <c r="G136" s="251"/>
      <c r="H136" s="428"/>
      <c r="I136" s="251"/>
      <c r="J136" s="251">
        <f>G136*I136</f>
        <v>0</v>
      </c>
      <c r="K136" s="352"/>
      <c r="L136" s="363"/>
      <c r="U136" s="258">
        <v>1</v>
      </c>
    </row>
    <row r="137" spans="1:21" ht="3.75" customHeight="1" hidden="1">
      <c r="A137" s="370"/>
      <c r="B137" s="353"/>
      <c r="C137" s="370"/>
      <c r="D137" s="371"/>
      <c r="E137" s="372"/>
      <c r="F137" s="372"/>
      <c r="G137" s="370"/>
      <c r="H137" s="370"/>
      <c r="I137" s="371"/>
      <c r="J137" s="373"/>
      <c r="K137" s="373"/>
      <c r="L137" s="370"/>
      <c r="U137" s="258">
        <v>1</v>
      </c>
    </row>
    <row r="138" spans="1:21" ht="49.5" customHeight="1">
      <c r="A138" s="363"/>
      <c r="B138" s="353"/>
      <c r="C138" s="363"/>
      <c r="D138" s="634" t="s">
        <v>841</v>
      </c>
      <c r="E138" s="635"/>
      <c r="F138" s="513"/>
      <c r="G138" s="361" t="s">
        <v>778</v>
      </c>
      <c r="H138" s="361"/>
      <c r="I138" s="361" t="s">
        <v>812</v>
      </c>
      <c r="J138" s="361" t="s">
        <v>259</v>
      </c>
      <c r="K138" s="423"/>
      <c r="L138" s="363"/>
      <c r="M138" s="358" t="s">
        <v>395</v>
      </c>
      <c r="N138" s="358" t="s">
        <v>390</v>
      </c>
      <c r="O138" s="254" t="s">
        <v>394</v>
      </c>
      <c r="P138" s="254" t="s">
        <v>393</v>
      </c>
      <c r="Q138" s="254" t="s">
        <v>392</v>
      </c>
      <c r="R138" s="254" t="s">
        <v>212</v>
      </c>
      <c r="S138" s="254" t="s">
        <v>391</v>
      </c>
      <c r="T138" s="254" t="s">
        <v>396</v>
      </c>
      <c r="U138" s="258">
        <v>1</v>
      </c>
    </row>
    <row r="139" spans="1:21" ht="3.75" customHeight="1">
      <c r="A139" s="370"/>
      <c r="B139" s="353"/>
      <c r="C139" s="370"/>
      <c r="D139" s="371"/>
      <c r="E139" s="372"/>
      <c r="F139" s="372"/>
      <c r="G139" s="370"/>
      <c r="H139" s="370"/>
      <c r="I139" s="371"/>
      <c r="J139" s="373"/>
      <c r="K139" s="373"/>
      <c r="L139" s="370"/>
      <c r="U139" s="258">
        <v>1</v>
      </c>
    </row>
    <row r="140" spans="1:21" ht="33" customHeight="1">
      <c r="A140" s="363"/>
      <c r="B140" s="353"/>
      <c r="C140" s="363"/>
      <c r="D140" s="670" t="s">
        <v>822</v>
      </c>
      <c r="E140" s="648"/>
      <c r="F140" s="514"/>
      <c r="G140" s="448" t="s">
        <v>24</v>
      </c>
      <c r="H140" s="394" t="s">
        <v>24</v>
      </c>
      <c r="I140" s="387">
        <v>230</v>
      </c>
      <c r="J140" s="448" t="s">
        <v>24</v>
      </c>
      <c r="K140" s="482"/>
      <c r="L140" s="363"/>
      <c r="M140" s="389">
        <v>20</v>
      </c>
      <c r="N140" s="389">
        <v>20</v>
      </c>
      <c r="O140" s="390">
        <v>25</v>
      </c>
      <c r="P140" s="390">
        <v>15</v>
      </c>
      <c r="Q140" s="390">
        <v>10</v>
      </c>
      <c r="R140" s="390">
        <v>15</v>
      </c>
      <c r="S140" s="390">
        <v>32</v>
      </c>
      <c r="T140" s="391">
        <f>M140+N140+O140+Q140+R140+S140</f>
        <v>122</v>
      </c>
      <c r="U140" s="258">
        <v>1</v>
      </c>
    </row>
    <row r="141" spans="1:25" ht="3.75" customHeight="1">
      <c r="A141" s="370"/>
      <c r="B141" s="353"/>
      <c r="C141" s="370"/>
      <c r="D141" s="371"/>
      <c r="E141" s="373"/>
      <c r="F141" s="373"/>
      <c r="G141" s="370"/>
      <c r="H141" s="370"/>
      <c r="I141" s="371"/>
      <c r="J141" s="373"/>
      <c r="K141" s="373"/>
      <c r="L141" s="370"/>
      <c r="U141" s="258">
        <v>1</v>
      </c>
      <c r="X141" s="373"/>
      <c r="Y141" s="370"/>
    </row>
    <row r="142" spans="1:25" ht="19.5" customHeight="1">
      <c r="A142" s="363"/>
      <c r="B142" s="353"/>
      <c r="C142" s="363"/>
      <c r="D142" s="608" t="s">
        <v>297</v>
      </c>
      <c r="E142" s="609"/>
      <c r="F142" s="492"/>
      <c r="G142" s="251"/>
      <c r="H142" s="428"/>
      <c r="I142" s="251"/>
      <c r="J142" s="251">
        <f>G142*I142</f>
        <v>0</v>
      </c>
      <c r="K142" s="352"/>
      <c r="L142" s="363"/>
      <c r="U142" s="258">
        <v>1</v>
      </c>
      <c r="X142" s="251">
        <v>0</v>
      </c>
      <c r="Y142" s="363"/>
    </row>
    <row r="143" spans="1:25" ht="3.75" customHeight="1">
      <c r="A143" s="370"/>
      <c r="B143" s="353"/>
      <c r="C143" s="370"/>
      <c r="D143" s="371"/>
      <c r="E143" s="372"/>
      <c r="F143" s="372"/>
      <c r="G143" s="370"/>
      <c r="H143" s="370"/>
      <c r="I143" s="371"/>
      <c r="J143" s="373"/>
      <c r="K143" s="373"/>
      <c r="L143" s="363"/>
      <c r="U143" s="258">
        <v>1</v>
      </c>
      <c r="X143" s="356"/>
      <c r="Y143" s="363"/>
    </row>
    <row r="144" spans="1:21" ht="3.75" customHeight="1">
      <c r="A144" s="370"/>
      <c r="B144" s="353"/>
      <c r="C144" s="370"/>
      <c r="D144" s="371"/>
      <c r="E144" s="373"/>
      <c r="F144" s="373"/>
      <c r="G144" s="370"/>
      <c r="H144" s="370"/>
      <c r="I144" s="371"/>
      <c r="J144" s="373"/>
      <c r="K144" s="373"/>
      <c r="L144" s="370"/>
      <c r="U144" s="258">
        <v>1</v>
      </c>
    </row>
    <row r="145" spans="1:21" ht="27" customHeight="1">
      <c r="A145" s="363"/>
      <c r="B145" s="353"/>
      <c r="C145" s="363"/>
      <c r="D145" s="634" t="s">
        <v>842</v>
      </c>
      <c r="E145" s="649"/>
      <c r="F145" s="493"/>
      <c r="G145" s="361" t="s">
        <v>655</v>
      </c>
      <c r="H145" s="361"/>
      <c r="I145" s="361" t="s">
        <v>812</v>
      </c>
      <c r="J145" s="361" t="s">
        <v>259</v>
      </c>
      <c r="K145" s="423"/>
      <c r="L145" s="363"/>
      <c r="M145" s="358" t="s">
        <v>395</v>
      </c>
      <c r="N145" s="358" t="s">
        <v>390</v>
      </c>
      <c r="O145" s="254" t="s">
        <v>394</v>
      </c>
      <c r="P145" s="254" t="s">
        <v>393</v>
      </c>
      <c r="Q145" s="254" t="s">
        <v>392</v>
      </c>
      <c r="R145" s="254" t="s">
        <v>212</v>
      </c>
      <c r="S145" s="254" t="s">
        <v>391</v>
      </c>
      <c r="T145" s="254" t="s">
        <v>396</v>
      </c>
      <c r="U145" s="258">
        <v>1</v>
      </c>
    </row>
    <row r="146" spans="1:21" ht="3.75" customHeight="1">
      <c r="A146" s="370"/>
      <c r="B146" s="353"/>
      <c r="C146" s="370"/>
      <c r="D146" s="371"/>
      <c r="E146" s="373"/>
      <c r="F146" s="373"/>
      <c r="G146" s="370"/>
      <c r="H146" s="370"/>
      <c r="I146" s="371"/>
      <c r="J146" s="373"/>
      <c r="K146" s="373"/>
      <c r="L146" s="370"/>
      <c r="U146" s="258">
        <v>1</v>
      </c>
    </row>
    <row r="147" spans="1:20" ht="34.5" customHeight="1">
      <c r="A147" s="363"/>
      <c r="B147" s="353"/>
      <c r="C147" s="363"/>
      <c r="D147" s="651" t="s">
        <v>767</v>
      </c>
      <c r="E147" s="633"/>
      <c r="F147" s="511"/>
      <c r="G147" s="448" t="s">
        <v>24</v>
      </c>
      <c r="H147" s="394" t="s">
        <v>24</v>
      </c>
      <c r="I147" s="387">
        <v>230</v>
      </c>
      <c r="J147" s="448" t="s">
        <v>24</v>
      </c>
      <c r="K147" s="482"/>
      <c r="L147" s="363"/>
      <c r="M147" s="360"/>
      <c r="N147" s="248"/>
      <c r="T147" s="258">
        <v>1</v>
      </c>
    </row>
    <row r="148" spans="1:25" ht="3.75" customHeight="1">
      <c r="A148" s="370"/>
      <c r="B148" s="353"/>
      <c r="C148" s="370"/>
      <c r="D148" s="371"/>
      <c r="E148" s="373"/>
      <c r="F148" s="373"/>
      <c r="G148" s="370"/>
      <c r="H148" s="370"/>
      <c r="I148" s="371"/>
      <c r="J148" s="373"/>
      <c r="K148" s="373"/>
      <c r="L148" s="370"/>
      <c r="U148" s="258">
        <v>1</v>
      </c>
      <c r="X148" s="373"/>
      <c r="Y148" s="370"/>
    </row>
    <row r="149" spans="1:25" ht="19.5" customHeight="1">
      <c r="A149" s="363"/>
      <c r="B149" s="353"/>
      <c r="C149" s="363"/>
      <c r="D149" s="608" t="s">
        <v>297</v>
      </c>
      <c r="E149" s="609"/>
      <c r="F149" s="492"/>
      <c r="G149" s="251"/>
      <c r="H149" s="428"/>
      <c r="I149" s="251"/>
      <c r="J149" s="251">
        <f>G149*I149</f>
        <v>0</v>
      </c>
      <c r="K149" s="352"/>
      <c r="L149" s="363"/>
      <c r="U149" s="258">
        <v>1</v>
      </c>
      <c r="X149" s="251">
        <v>0</v>
      </c>
      <c r="Y149" s="363"/>
    </row>
    <row r="150" spans="1:25" ht="3.75" customHeight="1">
      <c r="A150" s="370"/>
      <c r="B150" s="353"/>
      <c r="C150" s="370"/>
      <c r="D150" s="371"/>
      <c r="E150" s="373"/>
      <c r="F150" s="373"/>
      <c r="G150" s="370"/>
      <c r="H150" s="371"/>
      <c r="I150" s="373"/>
      <c r="J150" s="373"/>
      <c r="K150" s="373"/>
      <c r="L150" s="363"/>
      <c r="M150" s="360"/>
      <c r="N150" s="248"/>
      <c r="T150" s="258">
        <v>1</v>
      </c>
      <c r="X150" s="356"/>
      <c r="Y150" s="363"/>
    </row>
    <row r="151" spans="1:21" ht="27" customHeight="1">
      <c r="A151" s="363"/>
      <c r="B151" s="353"/>
      <c r="C151" s="363"/>
      <c r="D151" s="634" t="s">
        <v>768</v>
      </c>
      <c r="E151" s="649"/>
      <c r="F151" s="493"/>
      <c r="G151" s="361" t="s">
        <v>489</v>
      </c>
      <c r="H151" s="361" t="s">
        <v>490</v>
      </c>
      <c r="I151" s="361" t="s">
        <v>491</v>
      </c>
      <c r="J151" s="361" t="s">
        <v>826</v>
      </c>
      <c r="K151" s="423"/>
      <c r="L151" s="363"/>
      <c r="M151" s="358"/>
      <c r="N151" s="358"/>
      <c r="O151" s="254"/>
      <c r="P151" s="254"/>
      <c r="Q151" s="254"/>
      <c r="R151" s="254"/>
      <c r="S151" s="254"/>
      <c r="T151" s="254">
        <v>1</v>
      </c>
      <c r="U151" s="258"/>
    </row>
    <row r="152" spans="1:20" ht="3.75" customHeight="1">
      <c r="A152" s="370"/>
      <c r="B152" s="353"/>
      <c r="C152" s="370"/>
      <c r="D152" s="371"/>
      <c r="E152" s="373"/>
      <c r="F152" s="373"/>
      <c r="G152" s="370"/>
      <c r="H152" s="371"/>
      <c r="I152" s="373"/>
      <c r="J152" s="373"/>
      <c r="K152" s="373"/>
      <c r="L152" s="363"/>
      <c r="M152" s="360"/>
      <c r="N152" s="248"/>
      <c r="T152" s="258">
        <v>1</v>
      </c>
    </row>
    <row r="153" spans="1:20" ht="3.75" customHeight="1">
      <c r="A153" s="370"/>
      <c r="B153" s="353"/>
      <c r="C153" s="370"/>
      <c r="D153" s="371"/>
      <c r="E153" s="373"/>
      <c r="F153" s="373"/>
      <c r="G153" s="370"/>
      <c r="H153" s="371"/>
      <c r="I153" s="373"/>
      <c r="J153" s="373"/>
      <c r="K153" s="373"/>
      <c r="L153" s="363"/>
      <c r="M153" s="360"/>
      <c r="N153" s="248"/>
      <c r="T153" s="258"/>
    </row>
    <row r="154" spans="1:21" ht="19.5" customHeight="1">
      <c r="A154" s="363"/>
      <c r="B154" s="353"/>
      <c r="C154" s="363"/>
      <c r="D154" s="652" t="s">
        <v>827</v>
      </c>
      <c r="E154" s="653"/>
      <c r="F154" s="653"/>
      <c r="G154" s="653"/>
      <c r="H154" s="653"/>
      <c r="I154" s="653"/>
      <c r="J154" s="654"/>
      <c r="K154" s="483"/>
      <c r="L154" s="363"/>
      <c r="U154" s="258">
        <v>1</v>
      </c>
    </row>
    <row r="155" spans="1:21" ht="4.5" customHeight="1">
      <c r="A155" s="363"/>
      <c r="B155" s="353"/>
      <c r="C155" s="363"/>
      <c r="D155" s="513"/>
      <c r="E155" s="354" t="s">
        <v>400</v>
      </c>
      <c r="F155" s="354"/>
      <c r="G155" s="402">
        <f>T155</f>
        <v>0</v>
      </c>
      <c r="H155" s="402"/>
      <c r="I155" s="356"/>
      <c r="J155" s="356"/>
      <c r="K155" s="474"/>
      <c r="L155" s="363"/>
      <c r="T155" s="391"/>
      <c r="U155" s="258">
        <v>1</v>
      </c>
    </row>
    <row r="156" spans="1:20" ht="97.5" customHeight="1">
      <c r="A156" s="363"/>
      <c r="B156" s="353"/>
      <c r="C156" s="363"/>
      <c r="D156" s="614" t="s">
        <v>818</v>
      </c>
      <c r="E156" s="650"/>
      <c r="F156" s="448">
        <v>50</v>
      </c>
      <c r="G156" s="400">
        <v>190</v>
      </c>
      <c r="H156" s="400">
        <v>150</v>
      </c>
      <c r="I156" s="400">
        <v>110</v>
      </c>
      <c r="J156" s="400">
        <v>75</v>
      </c>
      <c r="K156" s="473">
        <f>F156*J156</f>
        <v>3750</v>
      </c>
      <c r="L156" s="363"/>
      <c r="M156" s="360"/>
      <c r="N156" s="248"/>
      <c r="T156" s="258">
        <v>1</v>
      </c>
    </row>
    <row r="157" spans="1:20" ht="157.5" customHeight="1">
      <c r="A157" s="363"/>
      <c r="B157" s="353"/>
      <c r="C157" s="363"/>
      <c r="D157" s="614" t="s">
        <v>817</v>
      </c>
      <c r="E157" s="650"/>
      <c r="F157" s="448">
        <v>50</v>
      </c>
      <c r="G157" s="400">
        <v>190</v>
      </c>
      <c r="H157" s="400">
        <v>150</v>
      </c>
      <c r="I157" s="400">
        <v>110</v>
      </c>
      <c r="J157" s="400">
        <v>75</v>
      </c>
      <c r="K157" s="473">
        <f>F157*J157</f>
        <v>3750</v>
      </c>
      <c r="L157" s="363"/>
      <c r="M157" s="360"/>
      <c r="N157" s="248"/>
      <c r="T157" s="258">
        <v>1</v>
      </c>
    </row>
    <row r="158" spans="1:20" ht="70.5" customHeight="1">
      <c r="A158" s="363"/>
      <c r="B158" s="353"/>
      <c r="C158" s="363"/>
      <c r="D158" s="614" t="s">
        <v>820</v>
      </c>
      <c r="E158" s="650" t="s">
        <v>709</v>
      </c>
      <c r="F158" s="448">
        <v>50</v>
      </c>
      <c r="G158" s="400">
        <v>190</v>
      </c>
      <c r="H158" s="400">
        <v>150</v>
      </c>
      <c r="I158" s="400">
        <v>110</v>
      </c>
      <c r="J158" s="400">
        <v>75</v>
      </c>
      <c r="K158" s="473">
        <f>F158*J158</f>
        <v>3750</v>
      </c>
      <c r="L158" s="363"/>
      <c r="M158" s="360"/>
      <c r="N158" s="248"/>
      <c r="T158" s="258">
        <v>1</v>
      </c>
    </row>
    <row r="159" spans="1:20" ht="101.25" customHeight="1">
      <c r="A159" s="363"/>
      <c r="B159" s="353"/>
      <c r="C159" s="363"/>
      <c r="D159" s="614" t="s">
        <v>819</v>
      </c>
      <c r="E159" s="650" t="s">
        <v>710</v>
      </c>
      <c r="F159" s="448">
        <v>50</v>
      </c>
      <c r="G159" s="400">
        <v>190</v>
      </c>
      <c r="H159" s="400">
        <v>150</v>
      </c>
      <c r="I159" s="400">
        <v>110</v>
      </c>
      <c r="J159" s="400">
        <v>75</v>
      </c>
      <c r="K159" s="473">
        <f>F159*J159</f>
        <v>3750</v>
      </c>
      <c r="L159" s="363"/>
      <c r="M159" s="360"/>
      <c r="N159" s="248"/>
      <c r="T159" s="258">
        <v>1</v>
      </c>
    </row>
    <row r="160" spans="1:20" ht="87.75" customHeight="1">
      <c r="A160" s="363"/>
      <c r="B160" s="353"/>
      <c r="C160" s="363"/>
      <c r="D160" s="614" t="s">
        <v>821</v>
      </c>
      <c r="E160" s="650" t="s">
        <v>711</v>
      </c>
      <c r="F160" s="448">
        <v>50</v>
      </c>
      <c r="G160" s="400">
        <v>190</v>
      </c>
      <c r="H160" s="400">
        <v>150</v>
      </c>
      <c r="I160" s="400">
        <v>110</v>
      </c>
      <c r="J160" s="400">
        <v>75</v>
      </c>
      <c r="K160" s="473">
        <f>F160*J160</f>
        <v>3750</v>
      </c>
      <c r="L160" s="363"/>
      <c r="M160" s="360"/>
      <c r="N160" s="248"/>
      <c r="T160" s="258">
        <v>1</v>
      </c>
    </row>
    <row r="161" spans="1:20" ht="66.75" customHeight="1">
      <c r="A161" s="363"/>
      <c r="B161" s="353"/>
      <c r="C161" s="363"/>
      <c r="D161" s="614" t="s">
        <v>712</v>
      </c>
      <c r="E161" s="615"/>
      <c r="F161" s="509"/>
      <c r="G161" s="448" t="s">
        <v>24</v>
      </c>
      <c r="H161" s="448" t="s">
        <v>24</v>
      </c>
      <c r="I161" s="448" t="s">
        <v>24</v>
      </c>
      <c r="J161" s="448" t="s">
        <v>24</v>
      </c>
      <c r="K161" s="482"/>
      <c r="L161" s="363"/>
      <c r="M161" s="360"/>
      <c r="N161" s="248"/>
      <c r="T161" s="258">
        <v>1</v>
      </c>
    </row>
    <row r="162" spans="1:21" ht="3" customHeight="1">
      <c r="A162" s="370"/>
      <c r="B162" s="353"/>
      <c r="C162" s="370"/>
      <c r="D162" s="371"/>
      <c r="E162" s="372"/>
      <c r="F162" s="372"/>
      <c r="G162" s="370"/>
      <c r="H162" s="370"/>
      <c r="I162" s="371"/>
      <c r="J162" s="373"/>
      <c r="K162" s="373"/>
      <c r="L162" s="363"/>
      <c r="U162" s="258">
        <v>1</v>
      </c>
    </row>
    <row r="163" spans="1:21" ht="33.75" customHeight="1">
      <c r="A163" s="370"/>
      <c r="B163" s="353"/>
      <c r="C163" s="370"/>
      <c r="D163" s="677" t="s">
        <v>766</v>
      </c>
      <c r="E163" s="678"/>
      <c r="F163" s="523"/>
      <c r="G163" s="361" t="s">
        <v>446</v>
      </c>
      <c r="H163" s="361" t="s">
        <v>833</v>
      </c>
      <c r="I163" s="361" t="s">
        <v>834</v>
      </c>
      <c r="J163" s="361" t="s">
        <v>837</v>
      </c>
      <c r="K163" s="423"/>
      <c r="L163" s="363"/>
      <c r="U163" s="258">
        <v>1</v>
      </c>
    </row>
    <row r="164" spans="1:21" ht="3" customHeight="1">
      <c r="A164" s="370"/>
      <c r="B164" s="353"/>
      <c r="C164" s="370"/>
      <c r="D164" s="371"/>
      <c r="E164" s="372"/>
      <c r="F164" s="372"/>
      <c r="G164" s="370"/>
      <c r="H164" s="370"/>
      <c r="I164" s="371"/>
      <c r="J164" s="373"/>
      <c r="K164" s="373"/>
      <c r="L164" s="363"/>
      <c r="U164" s="258">
        <v>1</v>
      </c>
    </row>
    <row r="165" spans="1:21" ht="19.5" customHeight="1">
      <c r="A165" s="363"/>
      <c r="B165" s="353"/>
      <c r="C165" s="363"/>
      <c r="D165" s="608" t="s">
        <v>835</v>
      </c>
      <c r="E165" s="609"/>
      <c r="F165" s="492"/>
      <c r="G165" s="655">
        <v>50</v>
      </c>
      <c r="H165" s="656"/>
      <c r="I165" s="519">
        <v>5</v>
      </c>
      <c r="J165" s="251">
        <f>G165*I165</f>
        <v>250</v>
      </c>
      <c r="K165" s="352"/>
      <c r="L165" s="363"/>
      <c r="U165" s="258">
        <v>1</v>
      </c>
    </row>
    <row r="166" spans="1:21" ht="31.5" customHeight="1">
      <c r="A166" s="370"/>
      <c r="B166" s="353"/>
      <c r="C166" s="370"/>
      <c r="D166" s="371"/>
      <c r="E166" s="372"/>
      <c r="F166" s="372"/>
      <c r="G166" s="361" t="s">
        <v>838</v>
      </c>
      <c r="H166" s="370"/>
      <c r="I166" s="361" t="s">
        <v>839</v>
      </c>
      <c r="J166" s="361" t="s">
        <v>840</v>
      </c>
      <c r="K166" s="373"/>
      <c r="L166" s="363"/>
      <c r="U166" s="258"/>
    </row>
    <row r="167" spans="1:25" ht="3" customHeight="1">
      <c r="A167" s="370"/>
      <c r="B167" s="353"/>
      <c r="C167" s="370"/>
      <c r="D167" s="371"/>
      <c r="E167" s="372"/>
      <c r="F167" s="372"/>
      <c r="G167" s="370"/>
      <c r="H167" s="370"/>
      <c r="I167" s="371"/>
      <c r="J167" s="373"/>
      <c r="K167" s="373"/>
      <c r="L167" s="363"/>
      <c r="U167" s="258">
        <v>1</v>
      </c>
      <c r="X167" s="356"/>
      <c r="Y167" s="363"/>
    </row>
    <row r="168" spans="1:25" ht="19.5" customHeight="1">
      <c r="A168" s="363"/>
      <c r="B168" s="353"/>
      <c r="C168" s="363"/>
      <c r="D168" s="608" t="s">
        <v>836</v>
      </c>
      <c r="E168" s="609"/>
      <c r="F168" s="492"/>
      <c r="G168" s="499">
        <v>250</v>
      </c>
      <c r="H168" s="428"/>
      <c r="I168" s="251">
        <v>55</v>
      </c>
      <c r="J168" s="251">
        <f>G168*I168</f>
        <v>13750</v>
      </c>
      <c r="K168" s="352"/>
      <c r="L168" s="363"/>
      <c r="U168" s="258">
        <v>1</v>
      </c>
      <c r="X168" s="251">
        <v>0</v>
      </c>
      <c r="Y168" s="363"/>
    </row>
    <row r="169" spans="1:25" ht="3" customHeight="1">
      <c r="A169" s="370"/>
      <c r="B169" s="353"/>
      <c r="C169" s="370"/>
      <c r="D169" s="371"/>
      <c r="E169" s="372"/>
      <c r="F169" s="372"/>
      <c r="G169" s="370"/>
      <c r="H169" s="370"/>
      <c r="I169" s="371"/>
      <c r="J169" s="373"/>
      <c r="K169" s="373"/>
      <c r="L169" s="363"/>
      <c r="U169" s="258">
        <v>1</v>
      </c>
      <c r="X169" s="356"/>
      <c r="Y169" s="363"/>
    </row>
    <row r="170" spans="1:21" ht="38.25" customHeight="1">
      <c r="A170" s="363"/>
      <c r="B170" s="353"/>
      <c r="C170" s="363"/>
      <c r="D170" s="634" t="s">
        <v>713</v>
      </c>
      <c r="E170" s="635"/>
      <c r="F170" s="513"/>
      <c r="G170" s="361" t="s">
        <v>419</v>
      </c>
      <c r="H170" s="361"/>
      <c r="I170" s="361" t="s">
        <v>801</v>
      </c>
      <c r="J170" s="361" t="s">
        <v>259</v>
      </c>
      <c r="K170" s="423"/>
      <c r="L170" s="363"/>
      <c r="M170" s="358" t="s">
        <v>395</v>
      </c>
      <c r="N170" s="358" t="s">
        <v>390</v>
      </c>
      <c r="O170" s="254" t="s">
        <v>394</v>
      </c>
      <c r="P170" s="254" t="s">
        <v>393</v>
      </c>
      <c r="Q170" s="254" t="s">
        <v>392</v>
      </c>
      <c r="R170" s="254" t="s">
        <v>212</v>
      </c>
      <c r="S170" s="254" t="s">
        <v>391</v>
      </c>
      <c r="T170" s="254" t="s">
        <v>396</v>
      </c>
      <c r="U170" s="258">
        <v>1</v>
      </c>
    </row>
    <row r="171" spans="1:21" ht="3.75" customHeight="1">
      <c r="A171" s="370"/>
      <c r="B171" s="353"/>
      <c r="C171" s="370"/>
      <c r="D171" s="371"/>
      <c r="E171" s="372"/>
      <c r="F171" s="372"/>
      <c r="G171" s="370"/>
      <c r="H171" s="370"/>
      <c r="I171" s="371"/>
      <c r="J171" s="373"/>
      <c r="K171" s="373"/>
      <c r="L171" s="363"/>
      <c r="U171" s="258"/>
    </row>
    <row r="172" spans="1:21" ht="15.75" customHeight="1">
      <c r="A172" s="363"/>
      <c r="B172" s="353"/>
      <c r="C172" s="363"/>
      <c r="D172" s="647" t="s">
        <v>714</v>
      </c>
      <c r="E172" s="648"/>
      <c r="F172" s="518"/>
      <c r="G172" s="386" t="s">
        <v>416</v>
      </c>
      <c r="H172" s="386"/>
      <c r="I172" s="434">
        <v>150</v>
      </c>
      <c r="J172" s="388">
        <f>G172*I172</f>
        <v>23250</v>
      </c>
      <c r="K172" s="472"/>
      <c r="L172" s="363"/>
      <c r="M172" s="389"/>
      <c r="N172" s="389"/>
      <c r="O172" s="390"/>
      <c r="P172" s="390"/>
      <c r="Q172" s="390"/>
      <c r="R172" s="390"/>
      <c r="S172" s="390"/>
      <c r="T172" s="401"/>
      <c r="U172" s="258">
        <v>1</v>
      </c>
    </row>
    <row r="173" spans="1:21" ht="15.75" customHeight="1">
      <c r="A173" s="363"/>
      <c r="B173" s="353"/>
      <c r="C173" s="363"/>
      <c r="D173" s="622" t="s">
        <v>715</v>
      </c>
      <c r="E173" s="623" t="s">
        <v>412</v>
      </c>
      <c r="F173" s="506"/>
      <c r="G173" s="386" t="s">
        <v>418</v>
      </c>
      <c r="H173" s="386"/>
      <c r="I173" s="434">
        <v>110</v>
      </c>
      <c r="J173" s="388">
        <f aca="true" t="shared" si="4" ref="J173:J208">G173*I173</f>
        <v>19250</v>
      </c>
      <c r="K173" s="472"/>
      <c r="L173" s="363"/>
      <c r="M173" s="389"/>
      <c r="N173" s="389"/>
      <c r="O173" s="390"/>
      <c r="P173" s="390"/>
      <c r="Q173" s="390"/>
      <c r="R173" s="390"/>
      <c r="S173" s="390"/>
      <c r="T173" s="401"/>
      <c r="U173" s="258">
        <v>1</v>
      </c>
    </row>
    <row r="174" spans="1:21" ht="15.75" customHeight="1">
      <c r="A174" s="363"/>
      <c r="B174" s="353"/>
      <c r="C174" s="363"/>
      <c r="D174" s="622" t="s">
        <v>716</v>
      </c>
      <c r="E174" s="623" t="s">
        <v>413</v>
      </c>
      <c r="F174" s="506"/>
      <c r="G174" s="386" t="s">
        <v>638</v>
      </c>
      <c r="H174" s="386"/>
      <c r="I174" s="434">
        <v>150</v>
      </c>
      <c r="J174" s="388">
        <f t="shared" si="4"/>
        <v>38850</v>
      </c>
      <c r="K174" s="472"/>
      <c r="L174" s="363"/>
      <c r="M174" s="389"/>
      <c r="N174" s="389"/>
      <c r="O174" s="390"/>
      <c r="P174" s="390"/>
      <c r="Q174" s="390"/>
      <c r="R174" s="390"/>
      <c r="S174" s="390"/>
      <c r="T174" s="401"/>
      <c r="U174" s="258">
        <v>1</v>
      </c>
    </row>
    <row r="175" spans="1:21" ht="4.5" customHeight="1">
      <c r="A175" s="363"/>
      <c r="B175" s="353"/>
      <c r="C175" s="363"/>
      <c r="D175" s="513"/>
      <c r="E175" s="354" t="s">
        <v>398</v>
      </c>
      <c r="F175" s="354"/>
      <c r="G175" s="402">
        <f>T175</f>
        <v>0</v>
      </c>
      <c r="H175" s="402"/>
      <c r="I175" s="402">
        <f>U175</f>
        <v>1</v>
      </c>
      <c r="J175" s="403">
        <f t="shared" si="4"/>
        <v>0</v>
      </c>
      <c r="K175" s="484"/>
      <c r="L175" s="363"/>
      <c r="T175" s="401"/>
      <c r="U175" s="258">
        <v>1</v>
      </c>
    </row>
    <row r="176" spans="1:21" ht="15.75" customHeight="1">
      <c r="A176" s="363"/>
      <c r="B176" s="353"/>
      <c r="C176" s="363"/>
      <c r="D176" s="647" t="s">
        <v>717</v>
      </c>
      <c r="E176" s="648" t="s">
        <v>165</v>
      </c>
      <c r="F176" s="518"/>
      <c r="G176" s="386" t="s">
        <v>637</v>
      </c>
      <c r="H176" s="386"/>
      <c r="I176" s="434">
        <v>170</v>
      </c>
      <c r="J176" s="388">
        <f t="shared" si="4"/>
        <v>25500</v>
      </c>
      <c r="K176" s="472"/>
      <c r="L176" s="363"/>
      <c r="M176" s="389"/>
      <c r="N176" s="389"/>
      <c r="O176" s="390"/>
      <c r="P176" s="390"/>
      <c r="Q176" s="390"/>
      <c r="R176" s="390"/>
      <c r="S176" s="390"/>
      <c r="T176" s="401"/>
      <c r="U176" s="258">
        <v>1</v>
      </c>
    </row>
    <row r="177" spans="1:21" ht="15.75" customHeight="1">
      <c r="A177" s="363"/>
      <c r="B177" s="353"/>
      <c r="C177" s="363"/>
      <c r="D177" s="622" t="s">
        <v>718</v>
      </c>
      <c r="E177" s="623" t="s">
        <v>165</v>
      </c>
      <c r="F177" s="506"/>
      <c r="G177" s="386" t="s">
        <v>637</v>
      </c>
      <c r="H177" s="386"/>
      <c r="I177" s="434">
        <v>170</v>
      </c>
      <c r="J177" s="388">
        <f t="shared" si="4"/>
        <v>25500</v>
      </c>
      <c r="K177" s="472"/>
      <c r="L177" s="363"/>
      <c r="M177" s="389"/>
      <c r="N177" s="389"/>
      <c r="O177" s="390"/>
      <c r="P177" s="390"/>
      <c r="Q177" s="390"/>
      <c r="R177" s="390"/>
      <c r="S177" s="390"/>
      <c r="T177" s="401"/>
      <c r="U177" s="258">
        <v>1</v>
      </c>
    </row>
    <row r="178" spans="1:21" ht="15.75" customHeight="1">
      <c r="A178" s="363"/>
      <c r="B178" s="353"/>
      <c r="C178" s="363"/>
      <c r="D178" s="622" t="s">
        <v>719</v>
      </c>
      <c r="E178" s="623"/>
      <c r="F178" s="506"/>
      <c r="G178" s="386" t="s">
        <v>637</v>
      </c>
      <c r="H178" s="386"/>
      <c r="I178" s="434">
        <v>170</v>
      </c>
      <c r="J178" s="388">
        <f t="shared" si="4"/>
        <v>25500</v>
      </c>
      <c r="K178" s="472"/>
      <c r="L178" s="363"/>
      <c r="M178" s="389"/>
      <c r="N178" s="389"/>
      <c r="O178" s="390"/>
      <c r="P178" s="390"/>
      <c r="Q178" s="390"/>
      <c r="R178" s="390"/>
      <c r="S178" s="390"/>
      <c r="T178" s="401"/>
      <c r="U178" s="258">
        <v>1</v>
      </c>
    </row>
    <row r="179" spans="1:21" ht="4.5" customHeight="1">
      <c r="A179" s="363"/>
      <c r="B179" s="353"/>
      <c r="C179" s="363"/>
      <c r="D179" s="513"/>
      <c r="E179" s="354" t="s">
        <v>399</v>
      </c>
      <c r="F179" s="354"/>
      <c r="G179" s="402">
        <f>T179</f>
        <v>0</v>
      </c>
      <c r="H179" s="402"/>
      <c r="I179" s="402">
        <f>U179</f>
        <v>1</v>
      </c>
      <c r="J179" s="403">
        <f t="shared" si="4"/>
        <v>0</v>
      </c>
      <c r="K179" s="484"/>
      <c r="L179" s="363"/>
      <c r="T179" s="401"/>
      <c r="U179" s="258">
        <v>1</v>
      </c>
    </row>
    <row r="180" spans="1:21" ht="15.75" customHeight="1">
      <c r="A180" s="363"/>
      <c r="B180" s="353"/>
      <c r="C180" s="363"/>
      <c r="D180" s="647" t="s">
        <v>720</v>
      </c>
      <c r="E180" s="648"/>
      <c r="F180" s="518"/>
      <c r="G180" s="386" t="s">
        <v>415</v>
      </c>
      <c r="H180" s="386"/>
      <c r="I180" s="434">
        <v>110</v>
      </c>
      <c r="J180" s="388">
        <f t="shared" si="4"/>
        <v>12100</v>
      </c>
      <c r="K180" s="472"/>
      <c r="L180" s="363"/>
      <c r="M180" s="389"/>
      <c r="N180" s="389"/>
      <c r="O180" s="390"/>
      <c r="P180" s="390"/>
      <c r="Q180" s="390"/>
      <c r="R180" s="390"/>
      <c r="S180" s="390"/>
      <c r="T180" s="401"/>
      <c r="U180" s="258">
        <v>1</v>
      </c>
    </row>
    <row r="181" spans="1:21" ht="15.75" customHeight="1">
      <c r="A181" s="363"/>
      <c r="B181" s="353"/>
      <c r="C181" s="363"/>
      <c r="D181" s="622" t="s">
        <v>721</v>
      </c>
      <c r="E181" s="623"/>
      <c r="F181" s="506"/>
      <c r="G181" s="386" t="s">
        <v>417</v>
      </c>
      <c r="H181" s="386"/>
      <c r="I181" s="434">
        <v>110</v>
      </c>
      <c r="J181" s="388">
        <f t="shared" si="4"/>
        <v>8250</v>
      </c>
      <c r="K181" s="472"/>
      <c r="L181" s="363"/>
      <c r="M181" s="389"/>
      <c r="N181" s="389"/>
      <c r="O181" s="390"/>
      <c r="P181" s="390"/>
      <c r="Q181" s="390"/>
      <c r="R181" s="390"/>
      <c r="S181" s="390"/>
      <c r="T181" s="401"/>
      <c r="U181" s="258">
        <v>1</v>
      </c>
    </row>
    <row r="182" spans="1:21" ht="15.75" customHeight="1">
      <c r="A182" s="363"/>
      <c r="B182" s="353"/>
      <c r="C182" s="363"/>
      <c r="D182" s="622" t="s">
        <v>722</v>
      </c>
      <c r="E182" s="623"/>
      <c r="F182" s="506"/>
      <c r="G182" s="386" t="s">
        <v>417</v>
      </c>
      <c r="H182" s="386"/>
      <c r="I182" s="434">
        <v>110</v>
      </c>
      <c r="J182" s="388">
        <f t="shared" si="4"/>
        <v>8250</v>
      </c>
      <c r="K182" s="472"/>
      <c r="L182" s="363"/>
      <c r="M182" s="389"/>
      <c r="N182" s="389"/>
      <c r="O182" s="390"/>
      <c r="P182" s="390"/>
      <c r="Q182" s="390"/>
      <c r="R182" s="390"/>
      <c r="S182" s="390"/>
      <c r="T182" s="401"/>
      <c r="U182" s="258">
        <v>1</v>
      </c>
    </row>
    <row r="183" spans="1:21" ht="4.5" customHeight="1">
      <c r="A183" s="363"/>
      <c r="B183" s="353"/>
      <c r="C183" s="363"/>
      <c r="D183" s="513"/>
      <c r="E183" s="354" t="s">
        <v>402</v>
      </c>
      <c r="F183" s="354"/>
      <c r="G183" s="402">
        <f>T183</f>
        <v>0</v>
      </c>
      <c r="H183" s="402"/>
      <c r="I183" s="356"/>
      <c r="J183" s="393">
        <f t="shared" si="4"/>
        <v>0</v>
      </c>
      <c r="K183" s="480"/>
      <c r="L183" s="363"/>
      <c r="T183" s="401"/>
      <c r="U183" s="258">
        <v>1</v>
      </c>
    </row>
    <row r="184" spans="1:21" ht="15.75" customHeight="1">
      <c r="A184" s="363"/>
      <c r="B184" s="353"/>
      <c r="C184" s="363"/>
      <c r="D184" s="647" t="s">
        <v>723</v>
      </c>
      <c r="E184" s="648"/>
      <c r="F184" s="518"/>
      <c r="G184" s="386" t="s">
        <v>415</v>
      </c>
      <c r="H184" s="386"/>
      <c r="I184" s="434">
        <v>115</v>
      </c>
      <c r="J184" s="388">
        <f t="shared" si="4"/>
        <v>12650</v>
      </c>
      <c r="K184" s="472"/>
      <c r="L184" s="363"/>
      <c r="M184" s="389"/>
      <c r="N184" s="389"/>
      <c r="O184" s="390"/>
      <c r="P184" s="390"/>
      <c r="Q184" s="390"/>
      <c r="R184" s="390"/>
      <c r="S184" s="390"/>
      <c r="T184" s="401"/>
      <c r="U184" s="258">
        <v>1</v>
      </c>
    </row>
    <row r="185" spans="1:21" ht="15.75" customHeight="1">
      <c r="A185" s="363"/>
      <c r="B185" s="353"/>
      <c r="C185" s="363"/>
      <c r="D185" s="622" t="s">
        <v>724</v>
      </c>
      <c r="E185" s="623" t="s">
        <v>363</v>
      </c>
      <c r="F185" s="506"/>
      <c r="G185" s="386" t="s">
        <v>415</v>
      </c>
      <c r="H185" s="386"/>
      <c r="I185" s="434">
        <v>170</v>
      </c>
      <c r="J185" s="388">
        <f t="shared" si="4"/>
        <v>18700</v>
      </c>
      <c r="K185" s="472"/>
      <c r="L185" s="363"/>
      <c r="M185" s="389"/>
      <c r="N185" s="389"/>
      <c r="O185" s="390"/>
      <c r="P185" s="390"/>
      <c r="Q185" s="390"/>
      <c r="R185" s="390"/>
      <c r="S185" s="390"/>
      <c r="T185" s="401"/>
      <c r="U185" s="258">
        <v>1</v>
      </c>
    </row>
    <row r="186" spans="1:24" ht="15.75" customHeight="1">
      <c r="A186" s="363"/>
      <c r="B186" s="353"/>
      <c r="C186" s="363"/>
      <c r="D186" s="622" t="s">
        <v>725</v>
      </c>
      <c r="E186" s="623" t="s">
        <v>363</v>
      </c>
      <c r="F186" s="506"/>
      <c r="G186" s="386">
        <v>49</v>
      </c>
      <c r="H186" s="386"/>
      <c r="I186" s="434">
        <v>170</v>
      </c>
      <c r="J186" s="388">
        <f t="shared" si="4"/>
        <v>8330</v>
      </c>
      <c r="K186" s="472"/>
      <c r="L186" s="363"/>
      <c r="M186" s="389"/>
      <c r="N186" s="389"/>
      <c r="O186" s="390"/>
      <c r="P186" s="390"/>
      <c r="Q186" s="390"/>
      <c r="R186" s="390"/>
      <c r="S186" s="390"/>
      <c r="T186" s="401"/>
      <c r="U186" s="258">
        <v>1</v>
      </c>
      <c r="X186" s="248" t="s">
        <v>825</v>
      </c>
    </row>
    <row r="187" spans="1:21" ht="4.5" customHeight="1">
      <c r="A187" s="363"/>
      <c r="B187" s="353"/>
      <c r="C187" s="363"/>
      <c r="D187" s="513"/>
      <c r="E187" s="354" t="s">
        <v>402</v>
      </c>
      <c r="F187" s="354"/>
      <c r="G187" s="355"/>
      <c r="H187" s="355"/>
      <c r="I187" s="356"/>
      <c r="J187" s="393">
        <f t="shared" si="4"/>
        <v>0</v>
      </c>
      <c r="K187" s="480"/>
      <c r="L187" s="363"/>
      <c r="M187" s="358"/>
      <c r="N187" s="358"/>
      <c r="O187" s="254"/>
      <c r="P187" s="254"/>
      <c r="Q187" s="254"/>
      <c r="R187" s="254"/>
      <c r="S187" s="254"/>
      <c r="T187" s="401"/>
      <c r="U187" s="258">
        <v>1</v>
      </c>
    </row>
    <row r="188" spans="1:24" ht="15.75" customHeight="1">
      <c r="A188" s="363"/>
      <c r="B188" s="353"/>
      <c r="C188" s="363"/>
      <c r="D188" s="647" t="s">
        <v>726</v>
      </c>
      <c r="E188" s="648" t="s">
        <v>365</v>
      </c>
      <c r="F188" s="518"/>
      <c r="G188" s="386">
        <v>101</v>
      </c>
      <c r="H188" s="386"/>
      <c r="I188" s="434">
        <v>160</v>
      </c>
      <c r="J188" s="388">
        <f t="shared" si="4"/>
        <v>16160</v>
      </c>
      <c r="K188" s="472"/>
      <c r="L188" s="363"/>
      <c r="M188" s="389"/>
      <c r="N188" s="389"/>
      <c r="O188" s="390"/>
      <c r="P188" s="390"/>
      <c r="Q188" s="390"/>
      <c r="R188" s="390"/>
      <c r="S188" s="390"/>
      <c r="T188" s="401"/>
      <c r="U188" s="258">
        <v>1</v>
      </c>
      <c r="X188" s="248" t="s">
        <v>825</v>
      </c>
    </row>
    <row r="189" spans="1:21" ht="15.75" customHeight="1">
      <c r="A189" s="363"/>
      <c r="B189" s="353"/>
      <c r="C189" s="363"/>
      <c r="D189" s="622" t="s">
        <v>727</v>
      </c>
      <c r="E189" s="623"/>
      <c r="F189" s="506"/>
      <c r="G189" s="386" t="s">
        <v>417</v>
      </c>
      <c r="H189" s="386"/>
      <c r="I189" s="434">
        <v>115</v>
      </c>
      <c r="J189" s="388">
        <f t="shared" si="4"/>
        <v>8625</v>
      </c>
      <c r="K189" s="472"/>
      <c r="L189" s="363"/>
      <c r="M189" s="389"/>
      <c r="N189" s="389"/>
      <c r="O189" s="390"/>
      <c r="P189" s="390"/>
      <c r="Q189" s="390"/>
      <c r="R189" s="390"/>
      <c r="S189" s="390"/>
      <c r="T189" s="401"/>
      <c r="U189" s="258">
        <v>1</v>
      </c>
    </row>
    <row r="190" spans="1:21" ht="15.75" customHeight="1">
      <c r="A190" s="363"/>
      <c r="B190" s="353"/>
      <c r="C190" s="363"/>
      <c r="D190" s="622" t="s">
        <v>728</v>
      </c>
      <c r="E190" s="623" t="s">
        <v>693</v>
      </c>
      <c r="F190" s="506"/>
      <c r="G190" s="386" t="s">
        <v>417</v>
      </c>
      <c r="H190" s="386"/>
      <c r="I190" s="434">
        <v>115</v>
      </c>
      <c r="J190" s="388">
        <f t="shared" si="4"/>
        <v>8625</v>
      </c>
      <c r="K190" s="472"/>
      <c r="L190" s="363"/>
      <c r="M190" s="389"/>
      <c r="N190" s="389"/>
      <c r="O190" s="390"/>
      <c r="P190" s="390"/>
      <c r="Q190" s="390"/>
      <c r="R190" s="390"/>
      <c r="S190" s="390"/>
      <c r="T190" s="401"/>
      <c r="U190" s="258">
        <v>1</v>
      </c>
    </row>
    <row r="191" spans="1:21" ht="14.25" customHeight="1" hidden="1">
      <c r="A191" s="363"/>
      <c r="B191" s="353"/>
      <c r="C191" s="363"/>
      <c r="D191" s="614" t="s">
        <v>729</v>
      </c>
      <c r="E191" s="615" t="s">
        <v>729</v>
      </c>
      <c r="F191" s="502"/>
      <c r="G191" s="386">
        <f>T191</f>
        <v>0</v>
      </c>
      <c r="H191" s="386"/>
      <c r="I191" s="434">
        <v>55</v>
      </c>
      <c r="J191" s="388">
        <f t="shared" si="4"/>
        <v>0</v>
      </c>
      <c r="K191" s="472"/>
      <c r="L191" s="363"/>
      <c r="T191" s="401"/>
      <c r="U191" s="258"/>
    </row>
    <row r="192" spans="1:21" ht="14.25" customHeight="1" hidden="1">
      <c r="A192" s="363"/>
      <c r="B192" s="353"/>
      <c r="C192" s="363"/>
      <c r="D192" s="614" t="s">
        <v>730</v>
      </c>
      <c r="E192" s="615" t="s">
        <v>730</v>
      </c>
      <c r="F192" s="502"/>
      <c r="G192" s="386">
        <f>T192</f>
        <v>0</v>
      </c>
      <c r="H192" s="386"/>
      <c r="I192" s="434">
        <v>55</v>
      </c>
      <c r="J192" s="388">
        <f t="shared" si="4"/>
        <v>0</v>
      </c>
      <c r="K192" s="472"/>
      <c r="L192" s="363"/>
      <c r="T192" s="401"/>
      <c r="U192" s="258"/>
    </row>
    <row r="193" spans="1:21" ht="4.5" customHeight="1">
      <c r="A193" s="363"/>
      <c r="B193" s="353"/>
      <c r="C193" s="363"/>
      <c r="D193" s="513"/>
      <c r="E193" s="354" t="s">
        <v>402</v>
      </c>
      <c r="F193" s="354"/>
      <c r="G193" s="402">
        <f>T193</f>
        <v>0</v>
      </c>
      <c r="H193" s="402"/>
      <c r="I193" s="356"/>
      <c r="J193" s="393">
        <f t="shared" si="4"/>
        <v>0</v>
      </c>
      <c r="K193" s="480"/>
      <c r="L193" s="363"/>
      <c r="T193" s="401"/>
      <c r="U193" s="258">
        <v>1</v>
      </c>
    </row>
    <row r="194" spans="1:21" ht="15.75" customHeight="1">
      <c r="A194" s="363"/>
      <c r="B194" s="353"/>
      <c r="C194" s="363"/>
      <c r="D194" s="647" t="s">
        <v>731</v>
      </c>
      <c r="E194" s="648"/>
      <c r="F194" s="518"/>
      <c r="G194" s="386" t="s">
        <v>417</v>
      </c>
      <c r="H194" s="386"/>
      <c r="I194" s="434">
        <v>115</v>
      </c>
      <c r="J194" s="388">
        <f t="shared" si="4"/>
        <v>8625</v>
      </c>
      <c r="K194" s="472"/>
      <c r="L194" s="363"/>
      <c r="M194" s="389"/>
      <c r="N194" s="389"/>
      <c r="O194" s="390"/>
      <c r="P194" s="390"/>
      <c r="Q194" s="390"/>
      <c r="R194" s="390"/>
      <c r="S194" s="390"/>
      <c r="T194" s="401"/>
      <c r="U194" s="258">
        <v>1</v>
      </c>
    </row>
    <row r="195" spans="1:21" ht="15.75" customHeight="1">
      <c r="A195" s="363"/>
      <c r="B195" s="353"/>
      <c r="C195" s="363"/>
      <c r="D195" s="622" t="s">
        <v>732</v>
      </c>
      <c r="E195" s="623"/>
      <c r="F195" s="506"/>
      <c r="G195" s="386" t="s">
        <v>417</v>
      </c>
      <c r="H195" s="386"/>
      <c r="I195" s="434">
        <v>115</v>
      </c>
      <c r="J195" s="388">
        <f t="shared" si="4"/>
        <v>8625</v>
      </c>
      <c r="K195" s="472"/>
      <c r="L195" s="363"/>
      <c r="M195" s="389"/>
      <c r="N195" s="389"/>
      <c r="O195" s="390"/>
      <c r="P195" s="390"/>
      <c r="Q195" s="390"/>
      <c r="R195" s="390"/>
      <c r="S195" s="390"/>
      <c r="T195" s="401"/>
      <c r="U195" s="258">
        <v>1</v>
      </c>
    </row>
    <row r="196" spans="1:21" ht="15.75" customHeight="1">
      <c r="A196" s="363"/>
      <c r="B196" s="353"/>
      <c r="C196" s="363"/>
      <c r="D196" s="622" t="s">
        <v>733</v>
      </c>
      <c r="E196" s="623" t="s">
        <v>693</v>
      </c>
      <c r="F196" s="506"/>
      <c r="G196" s="386" t="s">
        <v>417</v>
      </c>
      <c r="H196" s="386"/>
      <c r="I196" s="434">
        <v>115</v>
      </c>
      <c r="J196" s="388">
        <f t="shared" si="4"/>
        <v>8625</v>
      </c>
      <c r="K196" s="472"/>
      <c r="L196" s="363"/>
      <c r="M196" s="389"/>
      <c r="N196" s="389"/>
      <c r="O196" s="390"/>
      <c r="P196" s="390"/>
      <c r="Q196" s="390"/>
      <c r="R196" s="390"/>
      <c r="S196" s="390"/>
      <c r="T196" s="401"/>
      <c r="U196" s="258">
        <v>1</v>
      </c>
    </row>
    <row r="197" spans="1:21" ht="4.5" customHeight="1">
      <c r="A197" s="363"/>
      <c r="B197" s="353"/>
      <c r="C197" s="363"/>
      <c r="D197" s="513"/>
      <c r="E197" s="354" t="s">
        <v>400</v>
      </c>
      <c r="F197" s="354"/>
      <c r="G197" s="402">
        <f>T197</f>
        <v>0</v>
      </c>
      <c r="H197" s="402"/>
      <c r="I197" s="356"/>
      <c r="J197" s="393">
        <f t="shared" si="4"/>
        <v>0</v>
      </c>
      <c r="K197" s="480"/>
      <c r="L197" s="363"/>
      <c r="T197" s="401"/>
      <c r="U197" s="258">
        <v>1</v>
      </c>
    </row>
    <row r="198" spans="1:21" ht="15.75" customHeight="1">
      <c r="A198" s="363"/>
      <c r="B198" s="353"/>
      <c r="C198" s="363"/>
      <c r="D198" s="647" t="s">
        <v>734</v>
      </c>
      <c r="E198" s="648"/>
      <c r="F198" s="518"/>
      <c r="G198" s="386" t="s">
        <v>415</v>
      </c>
      <c r="H198" s="386">
        <v>95</v>
      </c>
      <c r="I198" s="434">
        <v>150</v>
      </c>
      <c r="J198" s="388">
        <f t="shared" si="4"/>
        <v>16500</v>
      </c>
      <c r="K198" s="472"/>
      <c r="L198" s="363"/>
      <c r="M198" s="389"/>
      <c r="N198" s="389"/>
      <c r="O198" s="390"/>
      <c r="P198" s="390"/>
      <c r="Q198" s="390"/>
      <c r="R198" s="390"/>
      <c r="S198" s="390"/>
      <c r="T198" s="401"/>
      <c r="U198" s="258">
        <v>1</v>
      </c>
    </row>
    <row r="199" spans="1:24" ht="15.75" customHeight="1">
      <c r="A199" s="363"/>
      <c r="B199" s="353"/>
      <c r="C199" s="363"/>
      <c r="D199" s="622" t="s">
        <v>735</v>
      </c>
      <c r="E199" s="623"/>
      <c r="F199" s="506"/>
      <c r="G199" s="386" t="s">
        <v>415</v>
      </c>
      <c r="H199" s="386">
        <v>95</v>
      </c>
      <c r="I199" s="434">
        <v>150</v>
      </c>
      <c r="J199" s="388">
        <f t="shared" si="4"/>
        <v>16500</v>
      </c>
      <c r="K199" s="472"/>
      <c r="L199" s="363"/>
      <c r="M199" s="389"/>
      <c r="N199" s="389"/>
      <c r="O199" s="390"/>
      <c r="P199" s="390"/>
      <c r="Q199" s="390"/>
      <c r="R199" s="390"/>
      <c r="S199" s="390"/>
      <c r="T199" s="401"/>
      <c r="U199" s="258">
        <v>1</v>
      </c>
      <c r="X199" s="248" t="s">
        <v>825</v>
      </c>
    </row>
    <row r="200" spans="1:21" ht="15.75" customHeight="1">
      <c r="A200" s="363"/>
      <c r="B200" s="353"/>
      <c r="C200" s="363"/>
      <c r="D200" s="622" t="s">
        <v>736</v>
      </c>
      <c r="E200" s="623"/>
      <c r="F200" s="506"/>
      <c r="G200" s="386" t="s">
        <v>415</v>
      </c>
      <c r="H200" s="386">
        <v>95</v>
      </c>
      <c r="I200" s="434">
        <v>150</v>
      </c>
      <c r="J200" s="388">
        <f t="shared" si="4"/>
        <v>16500</v>
      </c>
      <c r="K200" s="472"/>
      <c r="L200" s="363"/>
      <c r="M200" s="389"/>
      <c r="N200" s="389"/>
      <c r="O200" s="390"/>
      <c r="P200" s="390"/>
      <c r="Q200" s="390"/>
      <c r="R200" s="390"/>
      <c r="S200" s="390"/>
      <c r="T200" s="401"/>
      <c r="U200" s="258">
        <v>1</v>
      </c>
    </row>
    <row r="201" spans="1:21" ht="4.5" customHeight="1">
      <c r="A201" s="363"/>
      <c r="B201" s="353"/>
      <c r="C201" s="363"/>
      <c r="D201" s="513"/>
      <c r="E201" s="354" t="s">
        <v>400</v>
      </c>
      <c r="F201" s="354"/>
      <c r="G201" s="402">
        <f>T201</f>
        <v>0</v>
      </c>
      <c r="H201" s="402"/>
      <c r="I201" s="356"/>
      <c r="J201" s="393">
        <f t="shared" si="4"/>
        <v>0</v>
      </c>
      <c r="K201" s="480"/>
      <c r="L201" s="363"/>
      <c r="T201" s="401"/>
      <c r="U201" s="258">
        <v>1</v>
      </c>
    </row>
    <row r="202" spans="1:21" ht="15.75" customHeight="1">
      <c r="A202" s="363"/>
      <c r="B202" s="353"/>
      <c r="C202" s="363"/>
      <c r="D202" s="647" t="s">
        <v>737</v>
      </c>
      <c r="E202" s="648"/>
      <c r="F202" s="518"/>
      <c r="G202" s="386" t="s">
        <v>415</v>
      </c>
      <c r="H202" s="386"/>
      <c r="I202" s="434">
        <v>150</v>
      </c>
      <c r="J202" s="388">
        <f t="shared" si="4"/>
        <v>16500</v>
      </c>
      <c r="K202" s="472"/>
      <c r="L202" s="363"/>
      <c r="M202" s="389"/>
      <c r="N202" s="389"/>
      <c r="O202" s="390"/>
      <c r="P202" s="390"/>
      <c r="Q202" s="390"/>
      <c r="R202" s="390"/>
      <c r="S202" s="390"/>
      <c r="T202" s="401"/>
      <c r="U202" s="258">
        <v>1</v>
      </c>
    </row>
    <row r="203" spans="1:21" ht="15.75" customHeight="1">
      <c r="A203" s="363"/>
      <c r="B203" s="353"/>
      <c r="C203" s="363"/>
      <c r="D203" s="622" t="s">
        <v>738</v>
      </c>
      <c r="E203" s="623"/>
      <c r="F203" s="506"/>
      <c r="G203" s="386" t="s">
        <v>417</v>
      </c>
      <c r="H203" s="386"/>
      <c r="I203" s="434">
        <v>150</v>
      </c>
      <c r="J203" s="388">
        <f t="shared" si="4"/>
        <v>11250</v>
      </c>
      <c r="K203" s="472"/>
      <c r="L203" s="363"/>
      <c r="M203" s="389"/>
      <c r="N203" s="389"/>
      <c r="O203" s="390"/>
      <c r="P203" s="390"/>
      <c r="Q203" s="390"/>
      <c r="R203" s="390"/>
      <c r="S203" s="390"/>
      <c r="T203" s="401"/>
      <c r="U203" s="258">
        <v>1</v>
      </c>
    </row>
    <row r="204" spans="1:21" ht="15.75" customHeight="1">
      <c r="A204" s="363"/>
      <c r="B204" s="353"/>
      <c r="C204" s="363"/>
      <c r="D204" s="622" t="s">
        <v>739</v>
      </c>
      <c r="E204" s="623"/>
      <c r="F204" s="506"/>
      <c r="G204" s="386" t="s">
        <v>417</v>
      </c>
      <c r="H204" s="386"/>
      <c r="I204" s="434">
        <v>150</v>
      </c>
      <c r="J204" s="388">
        <f t="shared" si="4"/>
        <v>11250</v>
      </c>
      <c r="K204" s="472"/>
      <c r="L204" s="363"/>
      <c r="M204" s="389"/>
      <c r="N204" s="389"/>
      <c r="O204" s="390"/>
      <c r="P204" s="390"/>
      <c r="Q204" s="390"/>
      <c r="R204" s="390"/>
      <c r="S204" s="390"/>
      <c r="T204" s="401"/>
      <c r="U204" s="258">
        <v>1</v>
      </c>
    </row>
    <row r="205" spans="1:21" ht="4.5" customHeight="1">
      <c r="A205" s="363"/>
      <c r="B205" s="353"/>
      <c r="C205" s="363"/>
      <c r="D205" s="513"/>
      <c r="E205" s="354" t="s">
        <v>401</v>
      </c>
      <c r="F205" s="354"/>
      <c r="G205" s="402">
        <f>T205</f>
        <v>0</v>
      </c>
      <c r="H205" s="402"/>
      <c r="I205" s="402">
        <f>U205</f>
        <v>1</v>
      </c>
      <c r="J205" s="403">
        <f t="shared" si="4"/>
        <v>0</v>
      </c>
      <c r="K205" s="484"/>
      <c r="L205" s="363"/>
      <c r="T205" s="401"/>
      <c r="U205" s="258">
        <v>1</v>
      </c>
    </row>
    <row r="206" spans="1:21" ht="15.75" customHeight="1">
      <c r="A206" s="363"/>
      <c r="B206" s="353"/>
      <c r="C206" s="363"/>
      <c r="D206" s="647" t="s">
        <v>816</v>
      </c>
      <c r="E206" s="648"/>
      <c r="F206" s="518"/>
      <c r="G206" s="386" t="s">
        <v>415</v>
      </c>
      <c r="H206" s="386"/>
      <c r="I206" s="434">
        <v>170</v>
      </c>
      <c r="J206" s="388">
        <f t="shared" si="4"/>
        <v>18700</v>
      </c>
      <c r="K206" s="472"/>
      <c r="L206" s="363"/>
      <c r="M206" s="389"/>
      <c r="N206" s="389"/>
      <c r="O206" s="390"/>
      <c r="P206" s="390"/>
      <c r="Q206" s="390"/>
      <c r="R206" s="390"/>
      <c r="S206" s="390"/>
      <c r="T206" s="401"/>
      <c r="U206" s="258">
        <v>1</v>
      </c>
    </row>
    <row r="207" spans="1:21" ht="15.75" customHeight="1">
      <c r="A207" s="363"/>
      <c r="B207" s="353"/>
      <c r="C207" s="363"/>
      <c r="D207" s="622" t="s">
        <v>740</v>
      </c>
      <c r="E207" s="623"/>
      <c r="F207" s="506"/>
      <c r="G207" s="386" t="s">
        <v>415</v>
      </c>
      <c r="H207" s="386"/>
      <c r="I207" s="434">
        <v>170</v>
      </c>
      <c r="J207" s="388">
        <f t="shared" si="4"/>
        <v>18700</v>
      </c>
      <c r="K207" s="472"/>
      <c r="L207" s="363"/>
      <c r="M207" s="389"/>
      <c r="N207" s="389"/>
      <c r="O207" s="390"/>
      <c r="P207" s="390"/>
      <c r="Q207" s="390"/>
      <c r="R207" s="390"/>
      <c r="S207" s="390"/>
      <c r="T207" s="401"/>
      <c r="U207" s="258">
        <v>1</v>
      </c>
    </row>
    <row r="208" spans="1:21" ht="15.75" customHeight="1">
      <c r="A208" s="363"/>
      <c r="B208" s="353"/>
      <c r="C208" s="363"/>
      <c r="D208" s="622" t="s">
        <v>741</v>
      </c>
      <c r="E208" s="623" t="s">
        <v>742</v>
      </c>
      <c r="F208" s="506"/>
      <c r="G208" s="386" t="s">
        <v>417</v>
      </c>
      <c r="H208" s="386"/>
      <c r="I208" s="434">
        <v>130</v>
      </c>
      <c r="J208" s="388">
        <f t="shared" si="4"/>
        <v>9750</v>
      </c>
      <c r="K208" s="472"/>
      <c r="L208" s="363"/>
      <c r="M208" s="389"/>
      <c r="N208" s="389"/>
      <c r="O208" s="390"/>
      <c r="P208" s="390"/>
      <c r="Q208" s="390"/>
      <c r="R208" s="390"/>
      <c r="S208" s="390"/>
      <c r="T208" s="401"/>
      <c r="U208" s="258">
        <v>1</v>
      </c>
    </row>
    <row r="209" spans="1:25" ht="4.5" customHeight="1">
      <c r="A209" s="363"/>
      <c r="B209" s="353"/>
      <c r="C209" s="363"/>
      <c r="D209" s="513"/>
      <c r="E209" s="354" t="s">
        <v>400</v>
      </c>
      <c r="F209" s="354"/>
      <c r="G209" s="402">
        <f>T209</f>
        <v>0</v>
      </c>
      <c r="H209" s="402"/>
      <c r="I209" s="356"/>
      <c r="J209" s="356"/>
      <c r="K209" s="474"/>
      <c r="L209" s="363"/>
      <c r="T209" s="391"/>
      <c r="U209" s="258">
        <v>1</v>
      </c>
      <c r="X209" s="373"/>
      <c r="Y209" s="370"/>
    </row>
    <row r="210" spans="1:25" ht="19.5" customHeight="1">
      <c r="A210" s="363"/>
      <c r="B210" s="353"/>
      <c r="C210" s="363"/>
      <c r="D210" s="608" t="s">
        <v>297</v>
      </c>
      <c r="E210" s="609"/>
      <c r="F210" s="492"/>
      <c r="G210" s="251"/>
      <c r="H210" s="428"/>
      <c r="I210" s="251"/>
      <c r="J210" s="251">
        <f>G210*I210</f>
        <v>0</v>
      </c>
      <c r="K210" s="352"/>
      <c r="L210" s="363"/>
      <c r="U210" s="258">
        <v>1</v>
      </c>
      <c r="X210" s="251">
        <v>0</v>
      </c>
      <c r="Y210" s="363"/>
    </row>
    <row r="211" spans="1:25" ht="4.5" customHeight="1">
      <c r="A211" s="363"/>
      <c r="B211" s="353"/>
      <c r="C211" s="363"/>
      <c r="D211" s="513"/>
      <c r="E211" s="354" t="s">
        <v>400</v>
      </c>
      <c r="F211" s="354"/>
      <c r="G211" s="402">
        <f>T211</f>
        <v>0</v>
      </c>
      <c r="H211" s="402"/>
      <c r="I211" s="356"/>
      <c r="J211" s="356"/>
      <c r="K211" s="474"/>
      <c r="L211" s="363"/>
      <c r="T211" s="391"/>
      <c r="U211" s="258">
        <v>1</v>
      </c>
      <c r="X211" s="356"/>
      <c r="Y211" s="363"/>
    </row>
    <row r="212" spans="1:21" ht="27" customHeight="1" hidden="1">
      <c r="A212" s="363"/>
      <c r="B212" s="353"/>
      <c r="C212" s="363"/>
      <c r="D212" s="513"/>
      <c r="E212" s="620" t="s">
        <v>403</v>
      </c>
      <c r="F212" s="620"/>
      <c r="G212" s="621"/>
      <c r="H212" s="505"/>
      <c r="I212" s="356"/>
      <c r="J212" s="357"/>
      <c r="K212" s="474"/>
      <c r="L212" s="363"/>
      <c r="U212" s="258"/>
    </row>
    <row r="213" spans="1:21" ht="38.25" customHeight="1">
      <c r="A213" s="363"/>
      <c r="B213" s="353"/>
      <c r="C213" s="363"/>
      <c r="D213" s="596" t="s">
        <v>824</v>
      </c>
      <c r="E213" s="597"/>
      <c r="F213" s="500"/>
      <c r="G213" s="361" t="s">
        <v>446</v>
      </c>
      <c r="H213" s="361"/>
      <c r="I213" s="361" t="s">
        <v>258</v>
      </c>
      <c r="J213" s="361" t="s">
        <v>259</v>
      </c>
      <c r="K213" s="423"/>
      <c r="L213" s="363"/>
      <c r="U213" s="258">
        <v>1</v>
      </c>
    </row>
    <row r="214" spans="1:21" ht="4.5" customHeight="1">
      <c r="A214" s="363"/>
      <c r="B214" s="353"/>
      <c r="C214" s="363"/>
      <c r="D214" s="513"/>
      <c r="E214" s="354" t="s">
        <v>400</v>
      </c>
      <c r="F214" s="354"/>
      <c r="G214" s="402">
        <f>T214</f>
        <v>0</v>
      </c>
      <c r="H214" s="402"/>
      <c r="I214" s="356"/>
      <c r="J214" s="356"/>
      <c r="K214" s="474"/>
      <c r="L214" s="363"/>
      <c r="T214" s="391"/>
      <c r="U214" s="258">
        <v>1</v>
      </c>
    </row>
    <row r="215" spans="1:21" ht="32.25" customHeight="1">
      <c r="A215" s="363"/>
      <c r="B215" s="353"/>
      <c r="C215" s="363"/>
      <c r="D215" s="630" t="s">
        <v>743</v>
      </c>
      <c r="E215" s="615"/>
      <c r="F215" s="502"/>
      <c r="G215" s="386">
        <v>125</v>
      </c>
      <c r="H215" s="386"/>
      <c r="I215" s="405">
        <v>75</v>
      </c>
      <c r="J215" s="405">
        <f>G215*I215</f>
        <v>9375</v>
      </c>
      <c r="K215" s="485"/>
      <c r="L215" s="363"/>
      <c r="U215" s="258">
        <v>1</v>
      </c>
    </row>
    <row r="216" spans="1:21" ht="32.25" customHeight="1">
      <c r="A216" s="363"/>
      <c r="B216" s="353"/>
      <c r="C216" s="363"/>
      <c r="D216" s="630" t="s">
        <v>744</v>
      </c>
      <c r="E216" s="615"/>
      <c r="F216" s="502"/>
      <c r="G216" s="386">
        <v>75</v>
      </c>
      <c r="H216" s="386"/>
      <c r="I216" s="405">
        <v>75</v>
      </c>
      <c r="J216" s="405">
        <f>G216*I216</f>
        <v>5625</v>
      </c>
      <c r="K216" s="485"/>
      <c r="L216" s="363"/>
      <c r="U216" s="258">
        <v>1</v>
      </c>
    </row>
    <row r="217" spans="1:21" ht="32.25" customHeight="1">
      <c r="A217" s="363"/>
      <c r="B217" s="353"/>
      <c r="C217" s="363"/>
      <c r="D217" s="630" t="s">
        <v>745</v>
      </c>
      <c r="E217" s="615"/>
      <c r="F217" s="502"/>
      <c r="G217" s="386">
        <v>225</v>
      </c>
      <c r="H217" s="386"/>
      <c r="I217" s="405">
        <v>75</v>
      </c>
      <c r="J217" s="405">
        <f>G217*I217</f>
        <v>16875</v>
      </c>
      <c r="K217" s="485"/>
      <c r="L217" s="363"/>
      <c r="U217" s="258">
        <v>1</v>
      </c>
    </row>
    <row r="218" spans="1:21" ht="32.25" customHeight="1">
      <c r="A218" s="363"/>
      <c r="B218" s="353"/>
      <c r="C218" s="363"/>
      <c r="D218" s="630" t="s">
        <v>746</v>
      </c>
      <c r="E218" s="615"/>
      <c r="F218" s="502"/>
      <c r="G218" s="386">
        <v>75</v>
      </c>
      <c r="H218" s="386"/>
      <c r="I218" s="405">
        <v>75</v>
      </c>
      <c r="J218" s="405">
        <f>G218*I218</f>
        <v>5625</v>
      </c>
      <c r="K218" s="485"/>
      <c r="L218" s="363"/>
      <c r="U218" s="258">
        <v>1</v>
      </c>
    </row>
    <row r="219" spans="1:21" ht="32.25" customHeight="1">
      <c r="A219" s="363"/>
      <c r="B219" s="353"/>
      <c r="C219" s="363"/>
      <c r="D219" s="632" t="s">
        <v>747</v>
      </c>
      <c r="E219" s="633"/>
      <c r="F219" s="512"/>
      <c r="G219" s="406">
        <v>75</v>
      </c>
      <c r="H219" s="406"/>
      <c r="I219" s="407">
        <v>75</v>
      </c>
      <c r="J219" s="407">
        <f>G219*I219</f>
        <v>5625</v>
      </c>
      <c r="K219" s="485"/>
      <c r="L219" s="363"/>
      <c r="U219" s="258">
        <v>1</v>
      </c>
    </row>
    <row r="220" spans="1:21" ht="3.75" customHeight="1">
      <c r="A220" s="370"/>
      <c r="B220" s="353"/>
      <c r="C220" s="370"/>
      <c r="D220" s="371"/>
      <c r="E220" s="373"/>
      <c r="F220" s="373"/>
      <c r="G220" s="370"/>
      <c r="H220" s="370"/>
      <c r="I220" s="371"/>
      <c r="J220" s="373"/>
      <c r="K220" s="373"/>
      <c r="L220" s="370"/>
      <c r="U220" s="258">
        <v>1</v>
      </c>
    </row>
    <row r="221" spans="1:21" ht="17.25" customHeight="1">
      <c r="A221" s="363"/>
      <c r="B221" s="353"/>
      <c r="C221" s="363"/>
      <c r="D221" s="631" t="s">
        <v>253</v>
      </c>
      <c r="E221" s="631"/>
      <c r="F221" s="510"/>
      <c r="G221" s="408">
        <f>SUM(G215:G219)</f>
        <v>575</v>
      </c>
      <c r="H221" s="408"/>
      <c r="I221" s="409" t="s">
        <v>176</v>
      </c>
      <c r="J221" s="410">
        <f>SUM(J215:J220)</f>
        <v>43125</v>
      </c>
      <c r="K221" s="410"/>
      <c r="L221" s="363"/>
      <c r="U221" s="258">
        <v>1</v>
      </c>
    </row>
    <row r="222" spans="1:21" s="436" customFormat="1" ht="17.25" customHeight="1">
      <c r="A222" s="435"/>
      <c r="B222" s="353"/>
      <c r="C222" s="435"/>
      <c r="D222" s="637" t="s">
        <v>409</v>
      </c>
      <c r="E222" s="637"/>
      <c r="F222" s="637"/>
      <c r="G222" s="637"/>
      <c r="H222" s="637"/>
      <c r="I222" s="637"/>
      <c r="J222" s="411">
        <f>J221*33%</f>
        <v>14231.25</v>
      </c>
      <c r="K222" s="411"/>
      <c r="L222" s="363"/>
      <c r="M222" s="412"/>
      <c r="N222" s="413"/>
      <c r="U222" s="437">
        <v>1</v>
      </c>
    </row>
    <row r="223" spans="1:25" s="436" customFormat="1" ht="3" customHeight="1">
      <c r="A223" s="435"/>
      <c r="B223" s="353"/>
      <c r="C223" s="435"/>
      <c r="D223" s="515"/>
      <c r="E223" s="515"/>
      <c r="F223" s="515"/>
      <c r="G223" s="515"/>
      <c r="H223" s="515"/>
      <c r="I223" s="515"/>
      <c r="J223" s="411"/>
      <c r="K223" s="411"/>
      <c r="L223" s="363"/>
      <c r="M223" s="412"/>
      <c r="N223" s="413"/>
      <c r="U223" s="437"/>
      <c r="X223" s="373"/>
      <c r="Y223" s="370"/>
    </row>
    <row r="224" spans="1:25" ht="18.75" customHeight="1">
      <c r="A224" s="363"/>
      <c r="B224" s="353"/>
      <c r="C224" s="363"/>
      <c r="D224" s="638" t="s">
        <v>411</v>
      </c>
      <c r="E224" s="638" t="s">
        <v>366</v>
      </c>
      <c r="F224" s="638"/>
      <c r="G224" s="638"/>
      <c r="H224" s="638"/>
      <c r="I224" s="638"/>
      <c r="J224" s="410">
        <v>0</v>
      </c>
      <c r="K224" s="410"/>
      <c r="L224" s="363"/>
      <c r="U224" s="258">
        <v>1</v>
      </c>
      <c r="X224" s="251">
        <v>0</v>
      </c>
      <c r="Y224" s="363"/>
    </row>
    <row r="225" spans="1:25" ht="3.75" customHeight="1">
      <c r="A225" s="370"/>
      <c r="B225" s="353"/>
      <c r="C225" s="370"/>
      <c r="D225" s="371"/>
      <c r="E225" s="373"/>
      <c r="F225" s="373"/>
      <c r="G225" s="370"/>
      <c r="H225" s="370"/>
      <c r="I225" s="371"/>
      <c r="J225" s="373"/>
      <c r="K225" s="373"/>
      <c r="L225" s="370"/>
      <c r="U225" s="258">
        <v>1</v>
      </c>
      <c r="X225" s="356"/>
      <c r="Y225" s="363"/>
    </row>
    <row r="226" spans="1:21" ht="42.75" customHeight="1">
      <c r="A226" s="363"/>
      <c r="B226" s="353"/>
      <c r="C226" s="363"/>
      <c r="D226" s="634" t="s">
        <v>813</v>
      </c>
      <c r="E226" s="635"/>
      <c r="F226" s="513"/>
      <c r="G226" s="357" t="s">
        <v>446</v>
      </c>
      <c r="H226" s="357" t="s">
        <v>796</v>
      </c>
      <c r="I226" s="357" t="s">
        <v>823</v>
      </c>
      <c r="J226" s="357" t="s">
        <v>797</v>
      </c>
      <c r="K226" s="474"/>
      <c r="L226" s="363"/>
      <c r="U226" s="258">
        <v>1</v>
      </c>
    </row>
    <row r="227" spans="1:21" ht="3.75" customHeight="1">
      <c r="A227" s="370"/>
      <c r="B227" s="353"/>
      <c r="C227" s="370"/>
      <c r="D227" s="371"/>
      <c r="E227" s="373"/>
      <c r="F227" s="373"/>
      <c r="G227" s="370"/>
      <c r="H227" s="370"/>
      <c r="I227" s="371"/>
      <c r="J227" s="373"/>
      <c r="K227" s="373"/>
      <c r="L227" s="370"/>
      <c r="U227" s="258">
        <v>1</v>
      </c>
    </row>
    <row r="228" spans="1:23" ht="75" customHeight="1">
      <c r="A228" s="363"/>
      <c r="B228" s="353"/>
      <c r="C228" s="363"/>
      <c r="D228" s="639" t="s">
        <v>748</v>
      </c>
      <c r="E228" s="640"/>
      <c r="F228" s="503"/>
      <c r="G228" s="448">
        <v>50</v>
      </c>
      <c r="H228" s="414"/>
      <c r="I228" s="416">
        <v>245</v>
      </c>
      <c r="J228" s="473">
        <f>G228*I228</f>
        <v>12250</v>
      </c>
      <c r="K228" s="486"/>
      <c r="L228" s="363"/>
      <c r="U228" s="258">
        <v>1</v>
      </c>
      <c r="W228" s="248" t="s">
        <v>654</v>
      </c>
    </row>
    <row r="229" spans="1:21" ht="3.75" customHeight="1" hidden="1">
      <c r="A229" s="370"/>
      <c r="B229" s="353"/>
      <c r="C229" s="370"/>
      <c r="D229" s="371"/>
      <c r="E229" s="373"/>
      <c r="F229" s="373"/>
      <c r="G229" s="370"/>
      <c r="H229" s="370"/>
      <c r="I229" s="371"/>
      <c r="J229" s="373"/>
      <c r="K229" s="373"/>
      <c r="L229" s="370"/>
      <c r="U229" s="258">
        <v>1</v>
      </c>
    </row>
    <row r="230" spans="1:21" ht="21.75" customHeight="1" hidden="1">
      <c r="A230" s="363"/>
      <c r="B230" s="353"/>
      <c r="C230" s="363"/>
      <c r="D230" s="641" t="s">
        <v>348</v>
      </c>
      <c r="E230" s="642"/>
      <c r="F230" s="642"/>
      <c r="G230" s="642"/>
      <c r="H230" s="642"/>
      <c r="I230" s="643"/>
      <c r="J230" s="251">
        <f>SUM(J228)</f>
        <v>12250</v>
      </c>
      <c r="K230" s="352"/>
      <c r="L230" s="363"/>
      <c r="U230" s="258">
        <v>1</v>
      </c>
    </row>
    <row r="231" spans="1:25" ht="3.75" customHeight="1">
      <c r="A231" s="370"/>
      <c r="B231" s="353"/>
      <c r="C231" s="370"/>
      <c r="D231" s="371"/>
      <c r="E231" s="373"/>
      <c r="F231" s="373"/>
      <c r="G231" s="370"/>
      <c r="H231" s="370"/>
      <c r="I231" s="371"/>
      <c r="J231" s="373"/>
      <c r="K231" s="373"/>
      <c r="L231" s="370"/>
      <c r="U231" s="258">
        <v>1</v>
      </c>
      <c r="X231" s="373"/>
      <c r="Y231" s="370"/>
    </row>
    <row r="232" spans="1:25" ht="19.5" customHeight="1">
      <c r="A232" s="363"/>
      <c r="B232" s="353"/>
      <c r="C232" s="363"/>
      <c r="D232" s="608" t="s">
        <v>297</v>
      </c>
      <c r="E232" s="609"/>
      <c r="F232" s="492"/>
      <c r="G232" s="251"/>
      <c r="H232" s="428"/>
      <c r="I232" s="251"/>
      <c r="J232" s="251">
        <f>J228</f>
        <v>12250</v>
      </c>
      <c r="K232" s="352"/>
      <c r="L232" s="363"/>
      <c r="U232" s="258">
        <v>1</v>
      </c>
      <c r="X232" s="251">
        <v>0</v>
      </c>
      <c r="Y232" s="363"/>
    </row>
    <row r="233" spans="1:25" ht="3.75" customHeight="1">
      <c r="A233" s="370"/>
      <c r="B233" s="353"/>
      <c r="C233" s="370"/>
      <c r="D233" s="371"/>
      <c r="E233" s="373"/>
      <c r="F233" s="373"/>
      <c r="G233" s="370"/>
      <c r="H233" s="370"/>
      <c r="I233" s="371"/>
      <c r="J233" s="373"/>
      <c r="K233" s="373"/>
      <c r="L233" s="370"/>
      <c r="U233" s="258">
        <v>1</v>
      </c>
      <c r="X233" s="356"/>
      <c r="Y233" s="363"/>
    </row>
    <row r="234" spans="1:21" ht="33" customHeight="1">
      <c r="A234" s="363"/>
      <c r="B234" s="353"/>
      <c r="C234" s="363"/>
      <c r="D234" s="634" t="s">
        <v>420</v>
      </c>
      <c r="E234" s="635"/>
      <c r="F234" s="513"/>
      <c r="G234" s="361" t="s">
        <v>795</v>
      </c>
      <c r="H234" s="361" t="s">
        <v>794</v>
      </c>
      <c r="I234" s="361" t="s">
        <v>794</v>
      </c>
      <c r="J234" s="361" t="s">
        <v>259</v>
      </c>
      <c r="K234" s="423"/>
      <c r="L234" s="363"/>
      <c r="U234" s="258">
        <v>1</v>
      </c>
    </row>
    <row r="235" spans="1:21" ht="4.5" customHeight="1">
      <c r="A235" s="363"/>
      <c r="B235" s="353"/>
      <c r="C235" s="363"/>
      <c r="D235" s="513"/>
      <c r="E235" s="513"/>
      <c r="F235" s="513"/>
      <c r="G235" s="402">
        <f>T235</f>
        <v>0</v>
      </c>
      <c r="H235" s="402"/>
      <c r="I235" s="356"/>
      <c r="J235" s="356"/>
      <c r="K235" s="474"/>
      <c r="L235" s="363"/>
      <c r="T235" s="391"/>
      <c r="U235" s="258">
        <v>1</v>
      </c>
    </row>
    <row r="236" spans="1:21" ht="18.75" customHeight="1">
      <c r="A236" s="363"/>
      <c r="B236" s="353"/>
      <c r="C236" s="363"/>
      <c r="D236" s="616" t="s">
        <v>367</v>
      </c>
      <c r="E236" s="629"/>
      <c r="F236" s="494"/>
      <c r="G236" s="448" t="s">
        <v>24</v>
      </c>
      <c r="H236" s="416"/>
      <c r="I236" s="416">
        <v>15000</v>
      </c>
      <c r="J236" s="448" t="s">
        <v>24</v>
      </c>
      <c r="K236" s="482"/>
      <c r="L236" s="363"/>
      <c r="U236" s="258">
        <v>1</v>
      </c>
    </row>
    <row r="237" spans="1:21" ht="33" customHeight="1">
      <c r="A237" s="363"/>
      <c r="B237" s="353"/>
      <c r="C237" s="363"/>
      <c r="D237" s="636" t="s">
        <v>749</v>
      </c>
      <c r="E237" s="624"/>
      <c r="F237" s="514"/>
      <c r="G237" s="448" t="s">
        <v>24</v>
      </c>
      <c r="H237" s="416"/>
      <c r="I237" s="416">
        <v>15000</v>
      </c>
      <c r="J237" s="448" t="s">
        <v>24</v>
      </c>
      <c r="K237" s="482"/>
      <c r="L237" s="363"/>
      <c r="U237" s="258">
        <v>1</v>
      </c>
    </row>
    <row r="238" spans="1:21" ht="33" customHeight="1">
      <c r="A238" s="363"/>
      <c r="B238" s="353"/>
      <c r="C238" s="363"/>
      <c r="D238" s="636" t="s">
        <v>750</v>
      </c>
      <c r="E238" s="624"/>
      <c r="F238" s="514"/>
      <c r="G238" s="448" t="s">
        <v>24</v>
      </c>
      <c r="H238" s="416"/>
      <c r="I238" s="416">
        <v>15000</v>
      </c>
      <c r="J238" s="448" t="s">
        <v>24</v>
      </c>
      <c r="K238" s="482"/>
      <c r="L238" s="363"/>
      <c r="U238" s="258">
        <v>1</v>
      </c>
    </row>
    <row r="239" spans="1:21" ht="48" customHeight="1">
      <c r="A239" s="363"/>
      <c r="B239" s="353"/>
      <c r="C239" s="363"/>
      <c r="D239" s="636" t="s">
        <v>751</v>
      </c>
      <c r="E239" s="624"/>
      <c r="F239" s="514"/>
      <c r="G239" s="448" t="s">
        <v>24</v>
      </c>
      <c r="H239" s="416"/>
      <c r="I239" s="416">
        <v>15000</v>
      </c>
      <c r="J239" s="448" t="s">
        <v>24</v>
      </c>
      <c r="K239" s="482"/>
      <c r="L239" s="363"/>
      <c r="U239" s="258">
        <v>1</v>
      </c>
    </row>
    <row r="240" spans="1:21" ht="16.5" customHeight="1">
      <c r="A240" s="363"/>
      <c r="B240" s="353"/>
      <c r="C240" s="363"/>
      <c r="D240" s="627" t="s">
        <v>368</v>
      </c>
      <c r="E240" s="628"/>
      <c r="F240" s="508"/>
      <c r="G240" s="448" t="s">
        <v>24</v>
      </c>
      <c r="H240" s="417"/>
      <c r="I240" s="416">
        <v>15000</v>
      </c>
      <c r="J240" s="448" t="s">
        <v>24</v>
      </c>
      <c r="K240" s="482"/>
      <c r="L240" s="363"/>
      <c r="U240" s="258">
        <v>1</v>
      </c>
    </row>
    <row r="241" spans="1:25" ht="3.75" customHeight="1">
      <c r="A241" s="370"/>
      <c r="B241" s="353"/>
      <c r="C241" s="370"/>
      <c r="D241" s="371"/>
      <c r="E241" s="373"/>
      <c r="F241" s="373"/>
      <c r="G241" s="370"/>
      <c r="H241" s="370"/>
      <c r="I241" s="371"/>
      <c r="J241" s="373"/>
      <c r="K241" s="373"/>
      <c r="L241" s="370"/>
      <c r="U241" s="258">
        <v>1</v>
      </c>
      <c r="X241" s="373"/>
      <c r="Y241" s="370"/>
    </row>
    <row r="242" spans="1:25" ht="19.5" customHeight="1">
      <c r="A242" s="363"/>
      <c r="B242" s="353"/>
      <c r="C242" s="363"/>
      <c r="D242" s="608" t="s">
        <v>297</v>
      </c>
      <c r="E242" s="609"/>
      <c r="F242" s="492"/>
      <c r="G242" s="251"/>
      <c r="H242" s="251"/>
      <c r="I242" s="251"/>
      <c r="J242" s="251">
        <f>G242*I242</f>
        <v>0</v>
      </c>
      <c r="K242" s="352"/>
      <c r="L242" s="363"/>
      <c r="U242" s="258">
        <v>1</v>
      </c>
      <c r="X242" s="251">
        <v>0</v>
      </c>
      <c r="Y242" s="363"/>
    </row>
    <row r="243" spans="1:25" ht="4.5" customHeight="1">
      <c r="A243" s="363"/>
      <c r="B243" s="353"/>
      <c r="C243" s="363"/>
      <c r="D243" s="513"/>
      <c r="E243" s="354" t="s">
        <v>400</v>
      </c>
      <c r="F243" s="354"/>
      <c r="G243" s="402">
        <f>T243</f>
        <v>0</v>
      </c>
      <c r="H243" s="402"/>
      <c r="I243" s="356"/>
      <c r="J243" s="356"/>
      <c r="K243" s="474"/>
      <c r="L243" s="363"/>
      <c r="T243" s="391"/>
      <c r="U243" s="258">
        <v>1</v>
      </c>
      <c r="X243" s="356"/>
      <c r="Y243" s="363"/>
    </row>
    <row r="244" spans="1:21" ht="41.25" customHeight="1">
      <c r="A244" s="363"/>
      <c r="B244" s="353"/>
      <c r="C244" s="363"/>
      <c r="D244" s="625" t="s">
        <v>424</v>
      </c>
      <c r="E244" s="626"/>
      <c r="F244" s="507"/>
      <c r="G244" s="421" t="s">
        <v>408</v>
      </c>
      <c r="H244" s="421"/>
      <c r="I244" s="421" t="s">
        <v>410</v>
      </c>
      <c r="J244" s="361" t="s">
        <v>259</v>
      </c>
      <c r="K244" s="423"/>
      <c r="L244" s="363"/>
      <c r="U244" s="258">
        <v>1</v>
      </c>
    </row>
    <row r="245" spans="1:21" ht="4.5" customHeight="1">
      <c r="A245" s="363"/>
      <c r="B245" s="353"/>
      <c r="C245" s="363"/>
      <c r="D245" s="513"/>
      <c r="E245" s="354" t="s">
        <v>400</v>
      </c>
      <c r="F245" s="354"/>
      <c r="G245" s="402">
        <f>T245</f>
        <v>0</v>
      </c>
      <c r="H245" s="402"/>
      <c r="I245" s="356"/>
      <c r="J245" s="356"/>
      <c r="K245" s="474"/>
      <c r="L245" s="363"/>
      <c r="T245" s="391">
        <f>M245+N245+O245+Q245+R245+S245</f>
        <v>0</v>
      </c>
      <c r="U245" s="258">
        <v>1</v>
      </c>
    </row>
    <row r="246" spans="1:21" ht="15" customHeight="1">
      <c r="A246" s="363"/>
      <c r="B246" s="353"/>
      <c r="C246" s="363"/>
      <c r="D246" s="616" t="s">
        <v>423</v>
      </c>
      <c r="E246" s="624"/>
      <c r="F246" s="495"/>
      <c r="G246" s="416">
        <v>2500</v>
      </c>
      <c r="H246" s="416"/>
      <c r="I246" s="416">
        <v>2500</v>
      </c>
      <c r="J246" s="415">
        <v>0</v>
      </c>
      <c r="K246" s="487"/>
      <c r="L246" s="363"/>
      <c r="U246" s="258">
        <v>1</v>
      </c>
    </row>
    <row r="247" spans="1:21" ht="15" customHeight="1">
      <c r="A247" s="363"/>
      <c r="B247" s="353"/>
      <c r="C247" s="363"/>
      <c r="D247" s="616" t="s">
        <v>752</v>
      </c>
      <c r="E247" s="624"/>
      <c r="F247" s="495"/>
      <c r="G247" s="416">
        <v>1500</v>
      </c>
      <c r="H247" s="416"/>
      <c r="I247" s="416">
        <v>1500</v>
      </c>
      <c r="J247" s="415">
        <v>0</v>
      </c>
      <c r="K247" s="487"/>
      <c r="L247" s="363"/>
      <c r="U247" s="258">
        <v>1</v>
      </c>
    </row>
    <row r="248" spans="1:21" ht="15" customHeight="1">
      <c r="A248" s="363"/>
      <c r="B248" s="353"/>
      <c r="C248" s="363"/>
      <c r="D248" s="616" t="s">
        <v>753</v>
      </c>
      <c r="E248" s="624"/>
      <c r="F248" s="495"/>
      <c r="G248" s="416">
        <v>2500</v>
      </c>
      <c r="H248" s="416"/>
      <c r="I248" s="416">
        <v>2500</v>
      </c>
      <c r="J248" s="415">
        <v>0</v>
      </c>
      <c r="K248" s="487"/>
      <c r="L248" s="363"/>
      <c r="U248" s="258"/>
    </row>
    <row r="249" spans="1:21" ht="15" customHeight="1">
      <c r="A249" s="363"/>
      <c r="B249" s="353"/>
      <c r="C249" s="363"/>
      <c r="D249" s="616" t="s">
        <v>754</v>
      </c>
      <c r="E249" s="624"/>
      <c r="F249" s="495"/>
      <c r="G249" s="416">
        <v>1500</v>
      </c>
      <c r="H249" s="416"/>
      <c r="I249" s="416">
        <v>1500</v>
      </c>
      <c r="J249" s="415">
        <v>0</v>
      </c>
      <c r="K249" s="487"/>
      <c r="L249" s="363"/>
      <c r="U249" s="258"/>
    </row>
    <row r="250" spans="1:21" ht="15" customHeight="1">
      <c r="A250" s="363"/>
      <c r="B250" s="353"/>
      <c r="C250" s="363"/>
      <c r="D250" s="616" t="s">
        <v>755</v>
      </c>
      <c r="E250" s="624"/>
      <c r="F250" s="495"/>
      <c r="G250" s="416">
        <v>1500</v>
      </c>
      <c r="H250" s="416"/>
      <c r="I250" s="416">
        <v>1500</v>
      </c>
      <c r="J250" s="415">
        <v>0</v>
      </c>
      <c r="K250" s="487"/>
      <c r="L250" s="363"/>
      <c r="U250" s="258">
        <v>1</v>
      </c>
    </row>
    <row r="251" spans="1:21" ht="15" customHeight="1">
      <c r="A251" s="363"/>
      <c r="B251" s="353"/>
      <c r="C251" s="363"/>
      <c r="D251" s="616" t="s">
        <v>425</v>
      </c>
      <c r="E251" s="624"/>
      <c r="F251" s="495"/>
      <c r="G251" s="416">
        <v>1500</v>
      </c>
      <c r="H251" s="416"/>
      <c r="I251" s="416">
        <v>1500</v>
      </c>
      <c r="J251" s="415">
        <v>0</v>
      </c>
      <c r="K251" s="487"/>
      <c r="L251" s="363"/>
      <c r="U251" s="258">
        <v>1</v>
      </c>
    </row>
    <row r="252" spans="1:21" ht="15" customHeight="1">
      <c r="A252" s="363"/>
      <c r="B252" s="353"/>
      <c r="C252" s="363"/>
      <c r="D252" s="616" t="s">
        <v>421</v>
      </c>
      <c r="E252" s="624"/>
      <c r="F252" s="495"/>
      <c r="G252" s="416">
        <v>2500</v>
      </c>
      <c r="H252" s="416"/>
      <c r="I252" s="416">
        <v>2500</v>
      </c>
      <c r="J252" s="415">
        <v>0</v>
      </c>
      <c r="K252" s="487"/>
      <c r="L252" s="363"/>
      <c r="U252" s="258">
        <v>1</v>
      </c>
    </row>
    <row r="253" spans="1:21" ht="15" customHeight="1">
      <c r="A253" s="363"/>
      <c r="B253" s="353"/>
      <c r="C253" s="363"/>
      <c r="D253" s="616" t="s">
        <v>756</v>
      </c>
      <c r="E253" s="624"/>
      <c r="F253" s="495"/>
      <c r="G253" s="416">
        <v>2500</v>
      </c>
      <c r="H253" s="416"/>
      <c r="I253" s="416">
        <v>2500</v>
      </c>
      <c r="J253" s="415">
        <v>0</v>
      </c>
      <c r="K253" s="487"/>
      <c r="L253" s="363"/>
      <c r="U253" s="258"/>
    </row>
    <row r="254" spans="1:21" ht="15" customHeight="1">
      <c r="A254" s="363"/>
      <c r="B254" s="353"/>
      <c r="C254" s="363"/>
      <c r="D254" s="616" t="s">
        <v>757</v>
      </c>
      <c r="E254" s="624"/>
      <c r="F254" s="495"/>
      <c r="G254" s="416">
        <v>1500</v>
      </c>
      <c r="H254" s="416"/>
      <c r="I254" s="416">
        <v>1500</v>
      </c>
      <c r="J254" s="415">
        <v>0</v>
      </c>
      <c r="K254" s="487"/>
      <c r="L254" s="363"/>
      <c r="U254" s="258"/>
    </row>
    <row r="255" spans="1:21" ht="15" customHeight="1">
      <c r="A255" s="363"/>
      <c r="B255" s="353"/>
      <c r="C255" s="363"/>
      <c r="D255" s="616" t="s">
        <v>422</v>
      </c>
      <c r="E255" s="624"/>
      <c r="F255" s="495"/>
      <c r="G255" s="416">
        <v>2500</v>
      </c>
      <c r="H255" s="416"/>
      <c r="I255" s="416">
        <v>2500</v>
      </c>
      <c r="J255" s="415">
        <v>0</v>
      </c>
      <c r="K255" s="487"/>
      <c r="L255" s="363"/>
      <c r="U255" s="258">
        <v>1</v>
      </c>
    </row>
    <row r="256" spans="1:21" ht="15" customHeight="1">
      <c r="A256" s="363"/>
      <c r="B256" s="353"/>
      <c r="C256" s="363"/>
      <c r="D256" s="616" t="s">
        <v>758</v>
      </c>
      <c r="E256" s="624"/>
      <c r="F256" s="495"/>
      <c r="G256" s="416">
        <v>1500</v>
      </c>
      <c r="H256" s="416"/>
      <c r="I256" s="416">
        <v>1500</v>
      </c>
      <c r="J256" s="415">
        <v>0</v>
      </c>
      <c r="K256" s="487"/>
      <c r="L256" s="363"/>
      <c r="U256" s="258"/>
    </row>
    <row r="257" spans="1:21" ht="15" customHeight="1">
      <c r="A257" s="363"/>
      <c r="B257" s="353"/>
      <c r="C257" s="363"/>
      <c r="D257" s="616" t="s">
        <v>759</v>
      </c>
      <c r="E257" s="617"/>
      <c r="F257" s="496"/>
      <c r="G257" s="416">
        <v>1500</v>
      </c>
      <c r="H257" s="416"/>
      <c r="I257" s="416">
        <v>1500</v>
      </c>
      <c r="J257" s="415">
        <v>0</v>
      </c>
      <c r="K257" s="487"/>
      <c r="L257" s="363"/>
      <c r="U257" s="258">
        <v>1</v>
      </c>
    </row>
    <row r="258" spans="1:21" ht="15" customHeight="1">
      <c r="A258" s="363"/>
      <c r="B258" s="353"/>
      <c r="C258" s="363"/>
      <c r="D258" s="616" t="s">
        <v>760</v>
      </c>
      <c r="E258" s="617"/>
      <c r="F258" s="496"/>
      <c r="G258" s="416">
        <v>1500</v>
      </c>
      <c r="H258" s="416"/>
      <c r="I258" s="416">
        <v>1500</v>
      </c>
      <c r="J258" s="415">
        <v>0</v>
      </c>
      <c r="K258" s="487"/>
      <c r="L258" s="363"/>
      <c r="U258" s="258"/>
    </row>
    <row r="259" spans="1:21" ht="15" customHeight="1">
      <c r="A259" s="363"/>
      <c r="B259" s="353"/>
      <c r="C259" s="363"/>
      <c r="D259" s="616" t="s">
        <v>761</v>
      </c>
      <c r="E259" s="617"/>
      <c r="F259" s="496"/>
      <c r="G259" s="416">
        <v>1500</v>
      </c>
      <c r="H259" s="416"/>
      <c r="I259" s="416">
        <v>1500</v>
      </c>
      <c r="J259" s="415">
        <v>0</v>
      </c>
      <c r="K259" s="487"/>
      <c r="L259" s="363"/>
      <c r="U259" s="258">
        <v>1</v>
      </c>
    </row>
    <row r="260" spans="1:21" ht="15" customHeight="1">
      <c r="A260" s="363"/>
      <c r="B260" s="353"/>
      <c r="C260" s="363"/>
      <c r="D260" s="616" t="s">
        <v>762</v>
      </c>
      <c r="E260" s="617"/>
      <c r="F260" s="496"/>
      <c r="G260" s="416">
        <v>1500</v>
      </c>
      <c r="H260" s="416"/>
      <c r="I260" s="416">
        <v>1500</v>
      </c>
      <c r="J260" s="415">
        <v>0</v>
      </c>
      <c r="K260" s="487"/>
      <c r="L260" s="363"/>
      <c r="U260" s="258"/>
    </row>
    <row r="261" spans="1:21" ht="15" customHeight="1">
      <c r="A261" s="363"/>
      <c r="B261" s="353"/>
      <c r="C261" s="363"/>
      <c r="D261" s="616" t="s">
        <v>763</v>
      </c>
      <c r="E261" s="617"/>
      <c r="F261" s="496"/>
      <c r="G261" s="416">
        <v>1500</v>
      </c>
      <c r="H261" s="416"/>
      <c r="I261" s="416">
        <v>1500</v>
      </c>
      <c r="J261" s="415">
        <v>0</v>
      </c>
      <c r="K261" s="487"/>
      <c r="L261" s="363"/>
      <c r="U261" s="258">
        <v>1</v>
      </c>
    </row>
    <row r="262" spans="1:21" ht="16.5" customHeight="1" hidden="1">
      <c r="A262" s="363"/>
      <c r="B262" s="353"/>
      <c r="C262" s="363"/>
      <c r="D262" s="641" t="s">
        <v>297</v>
      </c>
      <c r="E262" s="642"/>
      <c r="F262" s="642"/>
      <c r="G262" s="642"/>
      <c r="H262" s="642"/>
      <c r="I262" s="643"/>
      <c r="J262" s="251" t="s">
        <v>24</v>
      </c>
      <c r="K262" s="352"/>
      <c r="L262" s="363"/>
      <c r="U262" s="258"/>
    </row>
    <row r="263" spans="1:21" ht="4.5" customHeight="1" hidden="1">
      <c r="A263" s="363"/>
      <c r="B263" s="353"/>
      <c r="C263" s="363"/>
      <c r="D263" s="634"/>
      <c r="E263" s="644"/>
      <c r="F263" s="497"/>
      <c r="G263" s="422"/>
      <c r="H263" s="422"/>
      <c r="I263" s="422"/>
      <c r="J263" s="422"/>
      <c r="K263" s="423"/>
      <c r="L263" s="363"/>
      <c r="U263" s="258"/>
    </row>
    <row r="264" spans="1:21" ht="29.25" customHeight="1" hidden="1">
      <c r="A264" s="363"/>
      <c r="B264" s="353"/>
      <c r="C264" s="363"/>
      <c r="D264" s="598" t="s">
        <v>406</v>
      </c>
      <c r="E264" s="598"/>
      <c r="F264" s="598"/>
      <c r="G264" s="598"/>
      <c r="H264" s="598"/>
      <c r="I264" s="598"/>
      <c r="J264" s="599"/>
      <c r="K264" s="475"/>
      <c r="L264" s="363"/>
      <c r="U264" s="258"/>
    </row>
    <row r="265" spans="1:25" ht="3" customHeight="1">
      <c r="A265" s="370"/>
      <c r="B265" s="353"/>
      <c r="C265" s="370"/>
      <c r="D265" s="371"/>
      <c r="E265" s="373"/>
      <c r="F265" s="373"/>
      <c r="G265" s="370"/>
      <c r="H265" s="370"/>
      <c r="I265" s="371"/>
      <c r="J265" s="373"/>
      <c r="K265" s="373"/>
      <c r="L265" s="370"/>
      <c r="U265" s="258">
        <v>1</v>
      </c>
      <c r="X265" s="373"/>
      <c r="Y265" s="370"/>
    </row>
    <row r="266" spans="1:25" ht="19.5" customHeight="1">
      <c r="A266" s="363"/>
      <c r="B266" s="353"/>
      <c r="C266" s="363"/>
      <c r="D266" s="608" t="s">
        <v>297</v>
      </c>
      <c r="E266" s="609"/>
      <c r="F266" s="492"/>
      <c r="G266" s="251"/>
      <c r="H266" s="251"/>
      <c r="I266" s="251"/>
      <c r="J266" s="251">
        <f>J246+J247+J248+J249+J250+J251+J252+J253+J254+J255+J256+J257+J258+J259+J260+J261</f>
        <v>0</v>
      </c>
      <c r="K266" s="352"/>
      <c r="L266" s="363"/>
      <c r="U266" s="258">
        <v>1</v>
      </c>
      <c r="X266" s="251">
        <v>0</v>
      </c>
      <c r="Y266" s="363"/>
    </row>
    <row r="267" spans="1:25" ht="4.5" customHeight="1">
      <c r="A267" s="363"/>
      <c r="B267" s="353"/>
      <c r="C267" s="363"/>
      <c r="D267" s="513"/>
      <c r="E267" s="354" t="s">
        <v>400</v>
      </c>
      <c r="F267" s="354"/>
      <c r="G267" s="402">
        <f>T267</f>
        <v>0</v>
      </c>
      <c r="H267" s="402"/>
      <c r="I267" s="356"/>
      <c r="J267" s="356"/>
      <c r="K267" s="474"/>
      <c r="L267" s="363"/>
      <c r="T267" s="391">
        <f>M267+N267+O267+Q267+R267+S267</f>
        <v>0</v>
      </c>
      <c r="U267" s="258">
        <v>1</v>
      </c>
      <c r="X267" s="356"/>
      <c r="Y267" s="363"/>
    </row>
    <row r="268" spans="1:21" ht="48" customHeight="1">
      <c r="A268" s="363"/>
      <c r="B268" s="353"/>
      <c r="C268" s="363"/>
      <c r="D268" s="634" t="s">
        <v>407</v>
      </c>
      <c r="E268" s="635"/>
      <c r="F268" s="491"/>
      <c r="G268" s="422"/>
      <c r="H268" s="423"/>
      <c r="I268" s="361" t="s">
        <v>259</v>
      </c>
      <c r="J268" s="361" t="s">
        <v>807</v>
      </c>
      <c r="K268" s="423"/>
      <c r="L268" s="363"/>
      <c r="U268" s="258">
        <v>1</v>
      </c>
    </row>
    <row r="269" spans="1:21" ht="3" customHeight="1">
      <c r="A269" s="370"/>
      <c r="B269" s="353"/>
      <c r="C269" s="370"/>
      <c r="D269" s="371"/>
      <c r="E269" s="373"/>
      <c r="F269" s="373"/>
      <c r="G269" s="370"/>
      <c r="H269" s="370"/>
      <c r="I269" s="371"/>
      <c r="J269" s="373"/>
      <c r="K269" s="373"/>
      <c r="L269" s="370"/>
      <c r="U269" s="258"/>
    </row>
    <row r="270" spans="1:21" ht="30" customHeight="1">
      <c r="A270" s="363"/>
      <c r="B270" s="353"/>
      <c r="C270" s="363"/>
      <c r="D270" s="601" t="s">
        <v>764</v>
      </c>
      <c r="E270" s="601"/>
      <c r="F270" s="601"/>
      <c r="G270" s="602"/>
      <c r="H270" s="501"/>
      <c r="I270" s="425">
        <v>70000</v>
      </c>
      <c r="J270" s="448" t="s">
        <v>24</v>
      </c>
      <c r="K270" s="482"/>
      <c r="L270" s="363"/>
      <c r="U270" s="258"/>
    </row>
    <row r="271" spans="1:21" ht="18" customHeight="1">
      <c r="A271" s="363"/>
      <c r="B271" s="353"/>
      <c r="C271" s="363"/>
      <c r="D271" s="601" t="s">
        <v>814</v>
      </c>
      <c r="E271" s="601"/>
      <c r="F271" s="601"/>
      <c r="G271" s="602"/>
      <c r="H271" s="501"/>
      <c r="I271" s="425" t="s">
        <v>815</v>
      </c>
      <c r="J271" s="448" t="s">
        <v>24</v>
      </c>
      <c r="K271" s="482"/>
      <c r="L271" s="363"/>
      <c r="U271" s="258"/>
    </row>
    <row r="272" spans="1:21" ht="30" customHeight="1">
      <c r="A272" s="363"/>
      <c r="B272" s="353"/>
      <c r="C272" s="363"/>
      <c r="D272" s="601" t="s">
        <v>831</v>
      </c>
      <c r="E272" s="601"/>
      <c r="F272" s="601"/>
      <c r="G272" s="602"/>
      <c r="H272" s="501"/>
      <c r="I272" s="425">
        <v>15000</v>
      </c>
      <c r="J272" s="448" t="s">
        <v>24</v>
      </c>
      <c r="K272" s="482"/>
      <c r="L272" s="363"/>
      <c r="U272" s="258"/>
    </row>
    <row r="273" spans="1:21" ht="17.25" customHeight="1">
      <c r="A273" s="363"/>
      <c r="B273" s="353"/>
      <c r="C273" s="363"/>
      <c r="D273" s="601" t="s">
        <v>828</v>
      </c>
      <c r="E273" s="601"/>
      <c r="F273" s="601"/>
      <c r="G273" s="602"/>
      <c r="H273" s="501"/>
      <c r="I273" s="425">
        <v>10000</v>
      </c>
      <c r="J273" s="448" t="s">
        <v>24</v>
      </c>
      <c r="K273" s="482"/>
      <c r="L273" s="363"/>
      <c r="U273" s="258">
        <v>1</v>
      </c>
    </row>
    <row r="274" spans="1:21" ht="33" customHeight="1">
      <c r="A274" s="363"/>
      <c r="B274" s="353"/>
      <c r="C274" s="363"/>
      <c r="D274" s="601" t="s">
        <v>351</v>
      </c>
      <c r="E274" s="601"/>
      <c r="F274" s="601"/>
      <c r="G274" s="602"/>
      <c r="H274" s="501"/>
      <c r="I274" s="425" t="s">
        <v>808</v>
      </c>
      <c r="J274" s="448" t="s">
        <v>24</v>
      </c>
      <c r="K274" s="482"/>
      <c r="L274" s="363"/>
      <c r="U274" s="258"/>
    </row>
    <row r="275" spans="1:21" ht="18" customHeight="1">
      <c r="A275" s="363"/>
      <c r="B275" s="353"/>
      <c r="C275" s="363"/>
      <c r="D275" s="603" t="s">
        <v>829</v>
      </c>
      <c r="E275" s="601"/>
      <c r="F275" s="601"/>
      <c r="G275" s="602"/>
      <c r="H275" s="501"/>
      <c r="I275" s="425">
        <v>15000</v>
      </c>
      <c r="J275" s="448" t="s">
        <v>24</v>
      </c>
      <c r="K275" s="482"/>
      <c r="L275" s="363"/>
      <c r="U275" s="258"/>
    </row>
    <row r="276" spans="1:21" ht="18" customHeight="1">
      <c r="A276" s="363"/>
      <c r="B276" s="353"/>
      <c r="C276" s="363"/>
      <c r="D276" s="603" t="s">
        <v>830</v>
      </c>
      <c r="E276" s="601"/>
      <c r="F276" s="601"/>
      <c r="G276" s="602"/>
      <c r="H276" s="501"/>
      <c r="I276" s="425">
        <v>8000</v>
      </c>
      <c r="J276" s="448" t="s">
        <v>24</v>
      </c>
      <c r="K276" s="482"/>
      <c r="L276" s="363"/>
      <c r="U276" s="258">
        <v>1</v>
      </c>
    </row>
    <row r="277" spans="1:21" ht="18" customHeight="1">
      <c r="A277" s="363"/>
      <c r="B277" s="353"/>
      <c r="C277" s="363"/>
      <c r="D277" s="601" t="s">
        <v>765</v>
      </c>
      <c r="E277" s="601"/>
      <c r="F277" s="601"/>
      <c r="G277" s="602"/>
      <c r="H277" s="501"/>
      <c r="I277" s="425">
        <v>45000</v>
      </c>
      <c r="J277" s="448" t="s">
        <v>24</v>
      </c>
      <c r="K277" s="482"/>
      <c r="L277" s="363"/>
      <c r="U277" s="258">
        <v>1</v>
      </c>
    </row>
    <row r="278" spans="1:25" ht="18" customHeight="1">
      <c r="A278" s="363"/>
      <c r="B278" s="353"/>
      <c r="C278" s="363"/>
      <c r="D278" s="601" t="s">
        <v>832</v>
      </c>
      <c r="E278" s="601"/>
      <c r="F278" s="601"/>
      <c r="G278" s="602"/>
      <c r="H278" s="501"/>
      <c r="I278" s="425">
        <v>15000</v>
      </c>
      <c r="J278" s="448" t="s">
        <v>24</v>
      </c>
      <c r="K278" s="482"/>
      <c r="L278" s="363"/>
      <c r="U278" s="258">
        <v>1</v>
      </c>
      <c r="X278" s="596" t="s">
        <v>843</v>
      </c>
      <c r="Y278" s="597"/>
    </row>
    <row r="279" spans="1:25" ht="3.75" customHeight="1">
      <c r="A279" s="370"/>
      <c r="B279" s="353"/>
      <c r="C279" s="370"/>
      <c r="D279" s="371"/>
      <c r="E279" s="372"/>
      <c r="F279" s="372"/>
      <c r="G279" s="370"/>
      <c r="H279" s="370"/>
      <c r="I279" s="371"/>
      <c r="J279" s="373"/>
      <c r="K279" s="373"/>
      <c r="L279" s="370"/>
      <c r="U279" s="258">
        <v>1</v>
      </c>
      <c r="X279" s="373"/>
      <c r="Y279" s="370"/>
    </row>
    <row r="280" spans="1:25" ht="19.5" customHeight="1">
      <c r="A280" s="363"/>
      <c r="B280" s="353"/>
      <c r="C280" s="363"/>
      <c r="D280" s="611" t="s">
        <v>297</v>
      </c>
      <c r="E280" s="612"/>
      <c r="F280" s="612"/>
      <c r="G280" s="612"/>
      <c r="H280" s="612"/>
      <c r="I280" s="613"/>
      <c r="J280" s="426">
        <v>0</v>
      </c>
      <c r="K280" s="410"/>
      <c r="L280" s="363"/>
      <c r="U280" s="258">
        <v>1</v>
      </c>
      <c r="X280" s="251">
        <v>0</v>
      </c>
      <c r="Y280" s="363"/>
    </row>
    <row r="281" spans="1:25" s="438" customFormat="1" ht="18.75" customHeight="1" hidden="1">
      <c r="A281" s="363"/>
      <c r="B281" s="353"/>
      <c r="C281" s="363"/>
      <c r="D281" s="604" t="s">
        <v>370</v>
      </c>
      <c r="E281" s="604"/>
      <c r="F281" s="604"/>
      <c r="G281" s="604"/>
      <c r="H281" s="604"/>
      <c r="I281" s="604"/>
      <c r="J281" s="604"/>
      <c r="K281" s="474"/>
      <c r="L281" s="363"/>
      <c r="M281" s="359"/>
      <c r="N281" s="360"/>
      <c r="U281" s="359"/>
      <c r="X281" s="356"/>
      <c r="Y281" s="363"/>
    </row>
    <row r="282" spans="1:21" ht="2.25" customHeight="1" hidden="1">
      <c r="A282" s="370"/>
      <c r="B282" s="353"/>
      <c r="C282" s="370"/>
      <c r="D282" s="371"/>
      <c r="E282" s="372"/>
      <c r="F282" s="372"/>
      <c r="G282" s="370"/>
      <c r="H282" s="370"/>
      <c r="I282" s="371"/>
      <c r="J282" s="373"/>
      <c r="K282" s="373"/>
      <c r="L282" s="363"/>
      <c r="U282" s="258"/>
    </row>
    <row r="283" spans="1:21" ht="16.5" customHeight="1" hidden="1">
      <c r="A283" s="363"/>
      <c r="B283" s="353"/>
      <c r="C283" s="363"/>
      <c r="D283" s="605" t="s">
        <v>350</v>
      </c>
      <c r="E283" s="606"/>
      <c r="F283" s="606"/>
      <c r="G283" s="606"/>
      <c r="H283" s="606"/>
      <c r="I283" s="607"/>
      <c r="J283" s="251">
        <v>0</v>
      </c>
      <c r="K283" s="352"/>
      <c r="L283" s="363"/>
      <c r="U283" s="258"/>
    </row>
    <row r="284" spans="1:25" ht="3.75" customHeight="1">
      <c r="A284" s="371"/>
      <c r="B284" s="353"/>
      <c r="C284" s="371"/>
      <c r="D284" s="371"/>
      <c r="E284" s="372"/>
      <c r="F284" s="372"/>
      <c r="G284" s="370"/>
      <c r="H284" s="370"/>
      <c r="I284" s="371"/>
      <c r="J284" s="373"/>
      <c r="K284" s="373"/>
      <c r="L284" s="370"/>
      <c r="U284" s="258">
        <v>1</v>
      </c>
      <c r="X284" s="373"/>
      <c r="Y284" s="370"/>
    </row>
    <row r="285" spans="1:25" ht="13.5" hidden="1">
      <c r="A285" s="363"/>
      <c r="B285" s="353"/>
      <c r="C285" s="363"/>
      <c r="D285" s="636"/>
      <c r="E285" s="624"/>
      <c r="F285" s="495"/>
      <c r="G285" s="416"/>
      <c r="H285" s="416"/>
      <c r="I285" s="416"/>
      <c r="J285" s="415"/>
      <c r="K285" s="487"/>
      <c r="L285" s="363"/>
      <c r="X285" s="251"/>
      <c r="Y285" s="363"/>
    </row>
    <row r="286" spans="1:25" ht="13.5" hidden="1">
      <c r="A286" s="363"/>
      <c r="B286" s="353"/>
      <c r="C286" s="363"/>
      <c r="D286" s="627"/>
      <c r="E286" s="628"/>
      <c r="F286" s="496"/>
      <c r="G286" s="417"/>
      <c r="H286" s="417"/>
      <c r="I286" s="417"/>
      <c r="J286" s="418"/>
      <c r="K286" s="487"/>
      <c r="L286" s="363"/>
      <c r="X286" s="356"/>
      <c r="Y286" s="363"/>
    </row>
    <row r="287" spans="1:25" ht="13.5" hidden="1">
      <c r="A287" s="363"/>
      <c r="B287" s="353"/>
      <c r="C287" s="363"/>
      <c r="D287" s="513"/>
      <c r="E287" s="354"/>
      <c r="F287" s="354"/>
      <c r="G287" s="402"/>
      <c r="H287" s="402"/>
      <c r="I287" s="356"/>
      <c r="J287" s="356"/>
      <c r="K287" s="356"/>
      <c r="L287" s="356"/>
      <c r="X287" s="373"/>
      <c r="Y287" s="370"/>
    </row>
    <row r="288" spans="1:25" ht="13.5" hidden="1">
      <c r="A288" s="363"/>
      <c r="B288" s="353"/>
      <c r="C288" s="363"/>
      <c r="D288" s="646"/>
      <c r="E288" s="646"/>
      <c r="F288" s="517"/>
      <c r="G288" s="352"/>
      <c r="H288" s="352"/>
      <c r="I288" s="352"/>
      <c r="J288" s="352"/>
      <c r="K288" s="352"/>
      <c r="L288" s="363"/>
      <c r="X288" s="251"/>
      <c r="Y288" s="363"/>
    </row>
    <row r="289" spans="1:25" ht="13.5" hidden="1">
      <c r="A289" s="363"/>
      <c r="B289" s="353"/>
      <c r="C289" s="363"/>
      <c r="D289" s="645"/>
      <c r="E289" s="645"/>
      <c r="F289" s="645"/>
      <c r="G289" s="645"/>
      <c r="H289" s="516"/>
      <c r="I289" s="420"/>
      <c r="J289" s="352"/>
      <c r="K289" s="352"/>
      <c r="L289" s="363"/>
      <c r="X289" s="356"/>
      <c r="Y289" s="363"/>
    </row>
    <row r="290" spans="1:25" ht="13.5" hidden="1">
      <c r="A290" s="363"/>
      <c r="B290" s="353"/>
      <c r="C290" s="363"/>
      <c r="D290" s="625"/>
      <c r="E290" s="626"/>
      <c r="F290" s="507"/>
      <c r="G290" s="421"/>
      <c r="H290" s="421"/>
      <c r="I290" s="421"/>
      <c r="J290" s="421"/>
      <c r="K290" s="423"/>
      <c r="L290" s="363"/>
      <c r="X290" s="373"/>
      <c r="Y290" s="370"/>
    </row>
    <row r="291" spans="1:25" ht="13.5" hidden="1">
      <c r="A291" s="363"/>
      <c r="B291" s="353"/>
      <c r="C291" s="363"/>
      <c r="D291" s="513"/>
      <c r="E291" s="354"/>
      <c r="F291" s="354"/>
      <c r="G291" s="402"/>
      <c r="H291" s="402"/>
      <c r="I291" s="356"/>
      <c r="J291" s="356"/>
      <c r="K291" s="356"/>
      <c r="L291" s="356"/>
      <c r="X291" s="251"/>
      <c r="Y291" s="363"/>
    </row>
    <row r="292" spans="1:25" ht="13.5" hidden="1">
      <c r="A292" s="363"/>
      <c r="B292" s="353"/>
      <c r="C292" s="363"/>
      <c r="D292" s="616"/>
      <c r="E292" s="624"/>
      <c r="F292" s="495"/>
      <c r="G292" s="416"/>
      <c r="H292" s="416"/>
      <c r="I292" s="416"/>
      <c r="J292" s="416"/>
      <c r="K292" s="488"/>
      <c r="L292" s="363"/>
      <c r="X292" s="356"/>
      <c r="Y292" s="363"/>
    </row>
    <row r="293" spans="1:25" ht="13.5" hidden="1">
      <c r="A293" s="363"/>
      <c r="B293" s="353"/>
      <c r="C293" s="363"/>
      <c r="D293" s="616"/>
      <c r="E293" s="624"/>
      <c r="F293" s="495"/>
      <c r="G293" s="416"/>
      <c r="H293" s="416"/>
      <c r="I293" s="416"/>
      <c r="J293" s="416"/>
      <c r="K293" s="488"/>
      <c r="L293" s="363"/>
      <c r="X293" s="373"/>
      <c r="Y293" s="370"/>
    </row>
    <row r="294" spans="1:25" ht="13.5" hidden="1">
      <c r="A294" s="363"/>
      <c r="B294" s="353"/>
      <c r="C294" s="363"/>
      <c r="D294" s="616"/>
      <c r="E294" s="624"/>
      <c r="F294" s="495"/>
      <c r="G294" s="416"/>
      <c r="H294" s="416"/>
      <c r="I294" s="416"/>
      <c r="J294" s="416"/>
      <c r="K294" s="488"/>
      <c r="L294" s="363"/>
      <c r="X294" s="251"/>
      <c r="Y294" s="363"/>
    </row>
    <row r="295" spans="1:25" ht="13.5" hidden="1">
      <c r="A295" s="363"/>
      <c r="B295" s="353"/>
      <c r="C295" s="363"/>
      <c r="D295" s="616"/>
      <c r="E295" s="624"/>
      <c r="F295" s="495"/>
      <c r="G295" s="416"/>
      <c r="H295" s="416"/>
      <c r="I295" s="416"/>
      <c r="J295" s="416"/>
      <c r="K295" s="488"/>
      <c r="L295" s="363"/>
      <c r="X295" s="356"/>
      <c r="Y295" s="363"/>
    </row>
    <row r="296" spans="1:25" ht="13.5" hidden="1">
      <c r="A296" s="363"/>
      <c r="B296" s="353"/>
      <c r="C296" s="363"/>
      <c r="D296" s="616"/>
      <c r="E296" s="624"/>
      <c r="F296" s="495"/>
      <c r="G296" s="416"/>
      <c r="H296" s="416"/>
      <c r="I296" s="416"/>
      <c r="J296" s="416"/>
      <c r="K296" s="488"/>
      <c r="L296" s="363"/>
      <c r="X296" s="373"/>
      <c r="Y296" s="370"/>
    </row>
    <row r="297" spans="1:25" ht="13.5" hidden="1">
      <c r="A297" s="363"/>
      <c r="B297" s="353"/>
      <c r="C297" s="363"/>
      <c r="D297" s="616"/>
      <c r="E297" s="624"/>
      <c r="F297" s="495"/>
      <c r="G297" s="416"/>
      <c r="H297" s="416"/>
      <c r="I297" s="416"/>
      <c r="J297" s="416"/>
      <c r="K297" s="488"/>
      <c r="L297" s="363"/>
      <c r="X297" s="251"/>
      <c r="Y297" s="363"/>
    </row>
    <row r="298" spans="1:25" ht="13.5" hidden="1">
      <c r="A298" s="363"/>
      <c r="B298" s="353"/>
      <c r="C298" s="363"/>
      <c r="D298" s="616"/>
      <c r="E298" s="624"/>
      <c r="F298" s="495"/>
      <c r="G298" s="416"/>
      <c r="H298" s="416"/>
      <c r="I298" s="416"/>
      <c r="J298" s="416"/>
      <c r="K298" s="488"/>
      <c r="L298" s="363"/>
      <c r="X298" s="356"/>
      <c r="Y298" s="363"/>
    </row>
    <row r="299" spans="1:25" ht="13.5" hidden="1">
      <c r="A299" s="363"/>
      <c r="B299" s="353"/>
      <c r="C299" s="363"/>
      <c r="D299" s="616"/>
      <c r="E299" s="624"/>
      <c r="F299" s="495"/>
      <c r="G299" s="416"/>
      <c r="H299" s="416"/>
      <c r="I299" s="416"/>
      <c r="J299" s="416"/>
      <c r="K299" s="488"/>
      <c r="L299" s="363"/>
      <c r="X299" s="373"/>
      <c r="Y299" s="370"/>
    </row>
    <row r="300" spans="1:25" ht="13.5" hidden="1">
      <c r="A300" s="363"/>
      <c r="B300" s="353"/>
      <c r="C300" s="363"/>
      <c r="D300" s="616"/>
      <c r="E300" s="624"/>
      <c r="F300" s="495"/>
      <c r="G300" s="416"/>
      <c r="H300" s="416"/>
      <c r="I300" s="416"/>
      <c r="J300" s="416"/>
      <c r="K300" s="488"/>
      <c r="L300" s="363"/>
      <c r="X300" s="251"/>
      <c r="Y300" s="363"/>
    </row>
    <row r="301" spans="1:25" ht="13.5" hidden="1">
      <c r="A301" s="363"/>
      <c r="B301" s="353"/>
      <c r="C301" s="363"/>
      <c r="D301" s="616"/>
      <c r="E301" s="624"/>
      <c r="F301" s="495"/>
      <c r="G301" s="416"/>
      <c r="H301" s="416"/>
      <c r="I301" s="416"/>
      <c r="J301" s="416"/>
      <c r="K301" s="488"/>
      <c r="L301" s="363"/>
      <c r="X301" s="356"/>
      <c r="Y301" s="363"/>
    </row>
    <row r="302" spans="1:25" ht="13.5" hidden="1">
      <c r="A302" s="363"/>
      <c r="B302" s="353"/>
      <c r="C302" s="363"/>
      <c r="D302" s="616"/>
      <c r="E302" s="624"/>
      <c r="F302" s="495"/>
      <c r="G302" s="416"/>
      <c r="H302" s="416"/>
      <c r="I302" s="416"/>
      <c r="J302" s="416"/>
      <c r="K302" s="488"/>
      <c r="L302" s="363"/>
      <c r="X302" s="373"/>
      <c r="Y302" s="370"/>
    </row>
    <row r="303" spans="1:25" ht="13.5" hidden="1">
      <c r="A303" s="363"/>
      <c r="B303" s="353"/>
      <c r="C303" s="363"/>
      <c r="D303" s="616"/>
      <c r="E303" s="617"/>
      <c r="F303" s="496"/>
      <c r="G303" s="416"/>
      <c r="H303" s="416"/>
      <c r="I303" s="416"/>
      <c r="J303" s="416"/>
      <c r="K303" s="488"/>
      <c r="L303" s="363"/>
      <c r="X303" s="251"/>
      <c r="Y303" s="363"/>
    </row>
    <row r="304" spans="1:25" ht="13.5" hidden="1">
      <c r="A304" s="363"/>
      <c r="B304" s="353"/>
      <c r="C304" s="363"/>
      <c r="D304" s="616"/>
      <c r="E304" s="617"/>
      <c r="F304" s="496"/>
      <c r="G304" s="416"/>
      <c r="H304" s="416"/>
      <c r="I304" s="416"/>
      <c r="J304" s="416"/>
      <c r="K304" s="488"/>
      <c r="L304" s="363"/>
      <c r="X304" s="356"/>
      <c r="Y304" s="363"/>
    </row>
    <row r="305" spans="1:25" ht="13.5" hidden="1">
      <c r="A305" s="363"/>
      <c r="B305" s="353"/>
      <c r="C305" s="363"/>
      <c r="D305" s="616"/>
      <c r="E305" s="617"/>
      <c r="F305" s="496"/>
      <c r="G305" s="416"/>
      <c r="H305" s="416"/>
      <c r="I305" s="416"/>
      <c r="J305" s="416"/>
      <c r="K305" s="488"/>
      <c r="L305" s="363"/>
      <c r="X305" s="373"/>
      <c r="Y305" s="370"/>
    </row>
    <row r="306" spans="1:25" ht="13.5" hidden="1">
      <c r="A306" s="363"/>
      <c r="B306" s="353"/>
      <c r="C306" s="363"/>
      <c r="D306" s="616"/>
      <c r="E306" s="617"/>
      <c r="F306" s="496"/>
      <c r="G306" s="416"/>
      <c r="H306" s="416"/>
      <c r="I306" s="416"/>
      <c r="J306" s="416"/>
      <c r="K306" s="488"/>
      <c r="L306" s="363"/>
      <c r="X306" s="251"/>
      <c r="Y306" s="363"/>
    </row>
    <row r="307" spans="1:25" ht="13.5" hidden="1">
      <c r="A307" s="363"/>
      <c r="B307" s="353"/>
      <c r="C307" s="363"/>
      <c r="D307" s="616"/>
      <c r="E307" s="617"/>
      <c r="F307" s="496"/>
      <c r="G307" s="416"/>
      <c r="H307" s="416"/>
      <c r="I307" s="416"/>
      <c r="J307" s="416"/>
      <c r="K307" s="488"/>
      <c r="L307" s="363"/>
      <c r="X307" s="356"/>
      <c r="Y307" s="363"/>
    </row>
    <row r="308" spans="1:25" ht="13.5" hidden="1">
      <c r="A308" s="363"/>
      <c r="B308" s="353"/>
      <c r="C308" s="363"/>
      <c r="D308" s="641"/>
      <c r="E308" s="642"/>
      <c r="F308" s="642"/>
      <c r="G308" s="642"/>
      <c r="H308" s="642"/>
      <c r="I308" s="643"/>
      <c r="J308" s="251"/>
      <c r="K308" s="352"/>
      <c r="L308" s="363"/>
      <c r="X308" s="373"/>
      <c r="Y308" s="370"/>
    </row>
    <row r="309" spans="1:25" ht="13.5" hidden="1">
      <c r="A309" s="363"/>
      <c r="B309" s="353"/>
      <c r="C309" s="363"/>
      <c r="D309" s="634"/>
      <c r="E309" s="644"/>
      <c r="F309" s="497"/>
      <c r="G309" s="422"/>
      <c r="H309" s="422"/>
      <c r="I309" s="422"/>
      <c r="J309" s="422"/>
      <c r="K309" s="423"/>
      <c r="L309" s="363"/>
      <c r="X309" s="251"/>
      <c r="Y309" s="363"/>
    </row>
    <row r="310" spans="1:25" ht="13.5" hidden="1">
      <c r="A310" s="363"/>
      <c r="B310" s="353"/>
      <c r="C310" s="363"/>
      <c r="D310" s="598"/>
      <c r="E310" s="598"/>
      <c r="F310" s="598"/>
      <c r="G310" s="598"/>
      <c r="H310" s="598"/>
      <c r="I310" s="598"/>
      <c r="J310" s="599"/>
      <c r="K310" s="475"/>
      <c r="L310" s="363"/>
      <c r="X310" s="356"/>
      <c r="Y310" s="363"/>
    </row>
    <row r="311" spans="1:25" ht="13.5" hidden="1">
      <c r="A311" s="363"/>
      <c r="B311" s="353"/>
      <c r="C311" s="363"/>
      <c r="D311" s="634"/>
      <c r="E311" s="635"/>
      <c r="F311" s="491"/>
      <c r="G311" s="422"/>
      <c r="H311" s="423"/>
      <c r="I311" s="361"/>
      <c r="J311" s="361"/>
      <c r="K311" s="423"/>
      <c r="L311" s="363"/>
      <c r="X311" s="373"/>
      <c r="Y311" s="370"/>
    </row>
    <row r="312" spans="1:25" ht="13.5" hidden="1">
      <c r="A312" s="363"/>
      <c r="B312" s="353"/>
      <c r="C312" s="363"/>
      <c r="D312" s="601"/>
      <c r="E312" s="601"/>
      <c r="F312" s="601"/>
      <c r="G312" s="602"/>
      <c r="H312" s="501"/>
      <c r="I312" s="425"/>
      <c r="J312" s="425"/>
      <c r="K312" s="489"/>
      <c r="L312" s="363"/>
      <c r="X312" s="251"/>
      <c r="Y312" s="363"/>
    </row>
    <row r="313" spans="1:25" ht="13.5" hidden="1">
      <c r="A313" s="363"/>
      <c r="B313" s="353"/>
      <c r="C313" s="363"/>
      <c r="D313" s="601"/>
      <c r="E313" s="601"/>
      <c r="F313" s="601"/>
      <c r="G313" s="602"/>
      <c r="H313" s="501"/>
      <c r="I313" s="425"/>
      <c r="J313" s="425"/>
      <c r="K313" s="489"/>
      <c r="L313" s="363"/>
      <c r="X313" s="356"/>
      <c r="Y313" s="363"/>
    </row>
    <row r="314" spans="1:25" ht="13.5" hidden="1">
      <c r="A314" s="363"/>
      <c r="B314" s="353"/>
      <c r="C314" s="363"/>
      <c r="D314" s="601"/>
      <c r="E314" s="601"/>
      <c r="F314" s="601"/>
      <c r="G314" s="602"/>
      <c r="H314" s="501"/>
      <c r="I314" s="425"/>
      <c r="J314" s="425"/>
      <c r="K314" s="489"/>
      <c r="L314" s="363"/>
      <c r="X314" s="373"/>
      <c r="Y314" s="370"/>
    </row>
    <row r="315" spans="1:25" ht="13.5" hidden="1">
      <c r="A315" s="363"/>
      <c r="B315" s="353"/>
      <c r="C315" s="363"/>
      <c r="D315" s="601"/>
      <c r="E315" s="601"/>
      <c r="F315" s="601"/>
      <c r="G315" s="602"/>
      <c r="H315" s="501"/>
      <c r="I315" s="425"/>
      <c r="J315" s="425"/>
      <c r="K315" s="489"/>
      <c r="L315" s="363"/>
      <c r="X315" s="251"/>
      <c r="Y315" s="363"/>
    </row>
    <row r="316" spans="1:25" ht="13.5" hidden="1">
      <c r="A316" s="363"/>
      <c r="B316" s="353"/>
      <c r="C316" s="363"/>
      <c r="D316" s="601"/>
      <c r="E316" s="601"/>
      <c r="F316" s="601"/>
      <c r="G316" s="601"/>
      <c r="H316" s="601"/>
      <c r="I316" s="602"/>
      <c r="J316" s="425"/>
      <c r="K316" s="489"/>
      <c r="L316" s="363"/>
      <c r="X316" s="356"/>
      <c r="Y316" s="363"/>
    </row>
    <row r="317" spans="1:25" ht="13.5" hidden="1">
      <c r="A317" s="370"/>
      <c r="B317" s="353"/>
      <c r="C317" s="370"/>
      <c r="D317" s="371"/>
      <c r="E317" s="372"/>
      <c r="F317" s="372"/>
      <c r="G317" s="370"/>
      <c r="H317" s="370"/>
      <c r="I317" s="371"/>
      <c r="J317" s="373"/>
      <c r="K317" s="373"/>
      <c r="L317" s="370"/>
      <c r="X317" s="373"/>
      <c r="Y317" s="370"/>
    </row>
    <row r="318" spans="1:25" ht="13.5" hidden="1">
      <c r="A318" s="363"/>
      <c r="B318" s="353"/>
      <c r="C318" s="363"/>
      <c r="D318" s="611"/>
      <c r="E318" s="612"/>
      <c r="F318" s="612"/>
      <c r="G318" s="612"/>
      <c r="H318" s="612"/>
      <c r="I318" s="613"/>
      <c r="J318" s="426"/>
      <c r="K318" s="410"/>
      <c r="L318" s="363"/>
      <c r="X318" s="251"/>
      <c r="Y318" s="363"/>
    </row>
    <row r="319" spans="1:25" ht="13.5" hidden="1">
      <c r="A319" s="363"/>
      <c r="B319" s="353"/>
      <c r="C319" s="363"/>
      <c r="D319" s="604"/>
      <c r="E319" s="604"/>
      <c r="F319" s="604"/>
      <c r="G319" s="604"/>
      <c r="H319" s="604"/>
      <c r="I319" s="604"/>
      <c r="J319" s="604"/>
      <c r="K319" s="474"/>
      <c r="L319" s="363"/>
      <c r="O319" s="438"/>
      <c r="P319" s="438"/>
      <c r="Q319" s="438"/>
      <c r="X319" s="356"/>
      <c r="Y319" s="363"/>
    </row>
    <row r="320" spans="1:25" ht="13.5" hidden="1">
      <c r="A320" s="370"/>
      <c r="B320" s="353"/>
      <c r="C320" s="370"/>
      <c r="D320" s="371"/>
      <c r="E320" s="372"/>
      <c r="F320" s="372"/>
      <c r="G320" s="370"/>
      <c r="H320" s="370"/>
      <c r="I320" s="371"/>
      <c r="J320" s="373"/>
      <c r="K320" s="373"/>
      <c r="L320" s="363"/>
      <c r="X320" s="373"/>
      <c r="Y320" s="370"/>
    </row>
    <row r="321" spans="1:25" ht="13.5" hidden="1">
      <c r="A321" s="363"/>
      <c r="B321" s="353"/>
      <c r="C321" s="363"/>
      <c r="D321" s="605"/>
      <c r="E321" s="606"/>
      <c r="F321" s="606"/>
      <c r="G321" s="606"/>
      <c r="H321" s="606"/>
      <c r="I321" s="607"/>
      <c r="J321" s="251"/>
      <c r="K321" s="352"/>
      <c r="L321" s="363"/>
      <c r="X321" s="251"/>
      <c r="Y321" s="363"/>
    </row>
    <row r="322" spans="1:25" ht="13.5" hidden="1">
      <c r="A322" s="371"/>
      <c r="B322" s="353"/>
      <c r="C322" s="371"/>
      <c r="D322" s="371"/>
      <c r="E322" s="372"/>
      <c r="F322" s="372"/>
      <c r="G322" s="370"/>
      <c r="H322" s="370"/>
      <c r="I322" s="371"/>
      <c r="J322" s="373"/>
      <c r="K322" s="373"/>
      <c r="L322" s="370"/>
      <c r="X322" s="356"/>
      <c r="Y322" s="363"/>
    </row>
    <row r="323" spans="24:25" ht="13.5" hidden="1">
      <c r="X323" s="373"/>
      <c r="Y323" s="370"/>
    </row>
    <row r="324" spans="24:25" ht="13.5" hidden="1">
      <c r="X324" s="251"/>
      <c r="Y324" s="363"/>
    </row>
    <row r="325" spans="1:25" ht="41.25" customHeight="1">
      <c r="A325" s="363"/>
      <c r="B325" s="353"/>
      <c r="C325" s="363"/>
      <c r="D325" s="625"/>
      <c r="E325" s="626"/>
      <c r="F325" s="507"/>
      <c r="G325" s="421"/>
      <c r="H325" s="421"/>
      <c r="I325" s="449" t="s">
        <v>809</v>
      </c>
      <c r="J325" s="471">
        <f>J280+J266+J242+J232+J224+J210+J168+J149+J142+J134+J84+J38+J28+J18</f>
        <v>26000</v>
      </c>
      <c r="K325" s="490"/>
      <c r="L325" s="363"/>
      <c r="U325" s="258"/>
      <c r="X325" s="471">
        <f>X280+X266+X242+X232+X210+X168+X149+X142+X134+X84+X38+X28+X18+X224</f>
        <v>0</v>
      </c>
      <c r="Y325" s="471"/>
    </row>
    <row r="329" ht="13.5">
      <c r="D329" s="450"/>
    </row>
  </sheetData>
  <sheetProtection/>
  <mergeCells count="245">
    <mergeCell ref="D2:J2"/>
    <mergeCell ref="D3:J3"/>
    <mergeCell ref="D6:J6"/>
    <mergeCell ref="D7:E7"/>
    <mergeCell ref="D9:G9"/>
    <mergeCell ref="D10:G10"/>
    <mergeCell ref="D18:I18"/>
    <mergeCell ref="D20:G20"/>
    <mergeCell ref="D22:G22"/>
    <mergeCell ref="D23:G23"/>
    <mergeCell ref="D24:G24"/>
    <mergeCell ref="D25:G25"/>
    <mergeCell ref="I25:I26"/>
    <mergeCell ref="D11:G11"/>
    <mergeCell ref="D12:G12"/>
    <mergeCell ref="D13:G13"/>
    <mergeCell ref="D14:G14"/>
    <mergeCell ref="D15:G15"/>
    <mergeCell ref="D16:G16"/>
    <mergeCell ref="D34:G34"/>
    <mergeCell ref="D35:G35"/>
    <mergeCell ref="D36:G36"/>
    <mergeCell ref="D38:I38"/>
    <mergeCell ref="D40:J40"/>
    <mergeCell ref="D41:J41"/>
    <mergeCell ref="J25:J26"/>
    <mergeCell ref="D26:G26"/>
    <mergeCell ref="D28:I28"/>
    <mergeCell ref="D30:G30"/>
    <mergeCell ref="D32:G32"/>
    <mergeCell ref="D33:G33"/>
    <mergeCell ref="D49:G49"/>
    <mergeCell ref="D50:G50"/>
    <mergeCell ref="D51:G51"/>
    <mergeCell ref="D52:G52"/>
    <mergeCell ref="D53:G53"/>
    <mergeCell ref="D54:G54"/>
    <mergeCell ref="D42:J42"/>
    <mergeCell ref="D43:J43"/>
    <mergeCell ref="D44:J44"/>
    <mergeCell ref="D45:J45"/>
    <mergeCell ref="D47:G47"/>
    <mergeCell ref="D48:G48"/>
    <mergeCell ref="D61:G61"/>
    <mergeCell ref="D62:G62"/>
    <mergeCell ref="D63:G63"/>
    <mergeCell ref="D64:G64"/>
    <mergeCell ref="D65:G65"/>
    <mergeCell ref="D66:I66"/>
    <mergeCell ref="D55:G55"/>
    <mergeCell ref="D56:G56"/>
    <mergeCell ref="D57:G57"/>
    <mergeCell ref="D58:G58"/>
    <mergeCell ref="D59:G59"/>
    <mergeCell ref="D60:G60"/>
    <mergeCell ref="D75:I75"/>
    <mergeCell ref="D76:I76"/>
    <mergeCell ref="D77:I77"/>
    <mergeCell ref="D78:I78"/>
    <mergeCell ref="D79:I79"/>
    <mergeCell ref="D80:I80"/>
    <mergeCell ref="D67:I67"/>
    <mergeCell ref="D68:I68"/>
    <mergeCell ref="D69:I69"/>
    <mergeCell ref="D71:E71"/>
    <mergeCell ref="D73:I73"/>
    <mergeCell ref="D74:I74"/>
    <mergeCell ref="D92:E92"/>
    <mergeCell ref="D94:E94"/>
    <mergeCell ref="D95:E95"/>
    <mergeCell ref="D96:E96"/>
    <mergeCell ref="D98:E98"/>
    <mergeCell ref="D99:E99"/>
    <mergeCell ref="D81:I81"/>
    <mergeCell ref="D82:I82"/>
    <mergeCell ref="D84:I84"/>
    <mergeCell ref="D86:E86"/>
    <mergeCell ref="D88:E88"/>
    <mergeCell ref="D90:E90"/>
    <mergeCell ref="D108:E108"/>
    <mergeCell ref="D110:E110"/>
    <mergeCell ref="D111:E111"/>
    <mergeCell ref="D112:E112"/>
    <mergeCell ref="D114:E114"/>
    <mergeCell ref="D115:E115"/>
    <mergeCell ref="D100:E100"/>
    <mergeCell ref="D102:E102"/>
    <mergeCell ref="D103:E103"/>
    <mergeCell ref="D104:E104"/>
    <mergeCell ref="D106:E106"/>
    <mergeCell ref="D107:E107"/>
    <mergeCell ref="D124:E124"/>
    <mergeCell ref="D126:E126"/>
    <mergeCell ref="D127:E127"/>
    <mergeCell ref="D128:E128"/>
    <mergeCell ref="D130:E130"/>
    <mergeCell ref="D131:E131"/>
    <mergeCell ref="D116:E116"/>
    <mergeCell ref="D118:E118"/>
    <mergeCell ref="D119:E119"/>
    <mergeCell ref="D120:E120"/>
    <mergeCell ref="D122:E122"/>
    <mergeCell ref="D123:E123"/>
    <mergeCell ref="D145:E145"/>
    <mergeCell ref="D147:E147"/>
    <mergeCell ref="D149:E149"/>
    <mergeCell ref="D151:E151"/>
    <mergeCell ref="D154:J154"/>
    <mergeCell ref="D156:E156"/>
    <mergeCell ref="D132:E132"/>
    <mergeCell ref="D134:E134"/>
    <mergeCell ref="D136:E136"/>
    <mergeCell ref="D138:E138"/>
    <mergeCell ref="D140:E140"/>
    <mergeCell ref="D142:E142"/>
    <mergeCell ref="D165:E165"/>
    <mergeCell ref="G165:H165"/>
    <mergeCell ref="D168:E168"/>
    <mergeCell ref="D170:E170"/>
    <mergeCell ref="D172:E172"/>
    <mergeCell ref="D173:E173"/>
    <mergeCell ref="D157:E157"/>
    <mergeCell ref="D158:E158"/>
    <mergeCell ref="D159:E159"/>
    <mergeCell ref="D160:E160"/>
    <mergeCell ref="D161:E161"/>
    <mergeCell ref="D163:E163"/>
    <mergeCell ref="D182:E182"/>
    <mergeCell ref="D184:E184"/>
    <mergeCell ref="D185:E185"/>
    <mergeCell ref="D186:E186"/>
    <mergeCell ref="D188:E188"/>
    <mergeCell ref="D189:E189"/>
    <mergeCell ref="D174:E174"/>
    <mergeCell ref="D176:E176"/>
    <mergeCell ref="D177:E177"/>
    <mergeCell ref="D178:E178"/>
    <mergeCell ref="D180:E180"/>
    <mergeCell ref="D181:E181"/>
    <mergeCell ref="D198:E198"/>
    <mergeCell ref="D199:E199"/>
    <mergeCell ref="D200:E200"/>
    <mergeCell ref="D202:E202"/>
    <mergeCell ref="D203:E203"/>
    <mergeCell ref="D204:E204"/>
    <mergeCell ref="D190:E190"/>
    <mergeCell ref="D191:E191"/>
    <mergeCell ref="D192:E192"/>
    <mergeCell ref="D194:E194"/>
    <mergeCell ref="D195:E195"/>
    <mergeCell ref="D196:E196"/>
    <mergeCell ref="D215:E215"/>
    <mergeCell ref="D216:E216"/>
    <mergeCell ref="D217:E217"/>
    <mergeCell ref="D218:E218"/>
    <mergeCell ref="D219:E219"/>
    <mergeCell ref="D221:E221"/>
    <mergeCell ref="D206:E206"/>
    <mergeCell ref="D207:E207"/>
    <mergeCell ref="D208:E208"/>
    <mergeCell ref="D210:E210"/>
    <mergeCell ref="E212:G212"/>
    <mergeCell ref="D213:E213"/>
    <mergeCell ref="D234:E234"/>
    <mergeCell ref="D236:E236"/>
    <mergeCell ref="D237:E237"/>
    <mergeCell ref="D238:E238"/>
    <mergeCell ref="D239:E239"/>
    <mergeCell ref="D240:E240"/>
    <mergeCell ref="D222:I222"/>
    <mergeCell ref="D224:I224"/>
    <mergeCell ref="D226:E226"/>
    <mergeCell ref="D228:E228"/>
    <mergeCell ref="D230:I230"/>
    <mergeCell ref="D232:E232"/>
    <mergeCell ref="D250:E250"/>
    <mergeCell ref="D251:E251"/>
    <mergeCell ref="D252:E252"/>
    <mergeCell ref="D253:E253"/>
    <mergeCell ref="D254:E254"/>
    <mergeCell ref="D255:E255"/>
    <mergeCell ref="D242:E242"/>
    <mergeCell ref="D244:E244"/>
    <mergeCell ref="D246:E246"/>
    <mergeCell ref="D247:E247"/>
    <mergeCell ref="D248:E248"/>
    <mergeCell ref="D249:E249"/>
    <mergeCell ref="D262:I262"/>
    <mergeCell ref="D263:E263"/>
    <mergeCell ref="D264:J264"/>
    <mergeCell ref="D266:E266"/>
    <mergeCell ref="D268:E268"/>
    <mergeCell ref="D270:G270"/>
    <mergeCell ref="D256:E256"/>
    <mergeCell ref="D257:E257"/>
    <mergeCell ref="D258:E258"/>
    <mergeCell ref="D259:E259"/>
    <mergeCell ref="D260:E260"/>
    <mergeCell ref="D261:E261"/>
    <mergeCell ref="D277:G277"/>
    <mergeCell ref="D278:G278"/>
    <mergeCell ref="X278:Y278"/>
    <mergeCell ref="D280:I280"/>
    <mergeCell ref="D281:J281"/>
    <mergeCell ref="D283:I283"/>
    <mergeCell ref="D271:G271"/>
    <mergeCell ref="D272:G272"/>
    <mergeCell ref="D273:G273"/>
    <mergeCell ref="D274:G274"/>
    <mergeCell ref="D275:G275"/>
    <mergeCell ref="D276:G276"/>
    <mergeCell ref="D293:E293"/>
    <mergeCell ref="D294:E294"/>
    <mergeCell ref="D295:E295"/>
    <mergeCell ref="D296:E296"/>
    <mergeCell ref="D297:E297"/>
    <mergeCell ref="D298:E298"/>
    <mergeCell ref="D285:E285"/>
    <mergeCell ref="D286:E286"/>
    <mergeCell ref="D288:E288"/>
    <mergeCell ref="D289:G289"/>
    <mergeCell ref="D290:E290"/>
    <mergeCell ref="D292:E292"/>
    <mergeCell ref="D305:E305"/>
    <mergeCell ref="D306:E306"/>
    <mergeCell ref="D307:E307"/>
    <mergeCell ref="D308:I308"/>
    <mergeCell ref="D309:E309"/>
    <mergeCell ref="D310:J310"/>
    <mergeCell ref="D299:E299"/>
    <mergeCell ref="D300:E300"/>
    <mergeCell ref="D301:E301"/>
    <mergeCell ref="D302:E302"/>
    <mergeCell ref="D303:E303"/>
    <mergeCell ref="D304:E304"/>
    <mergeCell ref="D318:I318"/>
    <mergeCell ref="D319:J319"/>
    <mergeCell ref="D321:I321"/>
    <mergeCell ref="D325:E325"/>
    <mergeCell ref="D311:E311"/>
    <mergeCell ref="D312:G312"/>
    <mergeCell ref="D313:G313"/>
    <mergeCell ref="D314:G314"/>
    <mergeCell ref="D315:G315"/>
    <mergeCell ref="D316:I316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V306"/>
  <sheetViews>
    <sheetView zoomScale="50" zoomScaleNormal="50" zoomScalePageLayoutView="0" workbookViewId="0" topLeftCell="A207">
      <selection activeCell="AB210" sqref="AB210"/>
    </sheetView>
  </sheetViews>
  <sheetFormatPr defaultColWidth="9.140625" defaultRowHeight="15"/>
  <cols>
    <col min="1" max="1" width="0.9921875" style="264" customWidth="1"/>
    <col min="2" max="2" width="3.00390625" style="265" customWidth="1"/>
    <col min="3" max="3" width="0.5625" style="264" customWidth="1"/>
    <col min="4" max="4" width="24.7109375" style="266" customWidth="1"/>
    <col min="5" max="5" width="24.7109375" style="267" customWidth="1"/>
    <col min="6" max="6" width="24.7109375" style="264" customWidth="1"/>
    <col min="7" max="7" width="24.7109375" style="264" hidden="1" customWidth="1"/>
    <col min="8" max="9" width="24.7109375" style="264" customWidth="1"/>
    <col min="10" max="10" width="0.85546875" style="264" customWidth="1"/>
    <col min="11" max="11" width="9.57421875" style="240" hidden="1" customWidth="1"/>
    <col min="12" max="12" width="8.140625" style="241" hidden="1" customWidth="1"/>
    <col min="13" max="14" width="9.57421875" style="242" hidden="1" customWidth="1"/>
    <col min="15" max="15" width="12.421875" style="242" hidden="1" customWidth="1"/>
    <col min="16" max="16" width="9.7109375" style="242" hidden="1" customWidth="1"/>
    <col min="17" max="17" width="12.421875" style="242" hidden="1" customWidth="1"/>
    <col min="18" max="18" width="15.00390625" style="243" hidden="1" customWidth="1"/>
    <col min="19" max="19" width="9.140625" style="244" hidden="1" customWidth="1"/>
    <col min="20" max="20" width="9.140625" style="243" hidden="1" customWidth="1"/>
    <col min="21" max="21" width="9.140625" style="243" customWidth="1"/>
    <col min="22" max="16384" width="9.140625" style="243" customWidth="1"/>
  </cols>
  <sheetData>
    <row r="3" ht="14.25">
      <c r="H3" s="440" t="s">
        <v>658</v>
      </c>
    </row>
    <row r="5" spans="4:22" ht="14.25">
      <c r="D5" s="681"/>
      <c r="E5" s="681"/>
      <c r="F5" s="681"/>
      <c r="G5" s="442"/>
      <c r="H5" s="264">
        <v>5000</v>
      </c>
      <c r="I5" s="264">
        <v>0</v>
      </c>
      <c r="V5" s="243" t="s">
        <v>798</v>
      </c>
    </row>
    <row r="6" spans="4:9" ht="14.25">
      <c r="D6" s="681"/>
      <c r="E6" s="681"/>
      <c r="F6" s="681"/>
      <c r="G6" s="442"/>
      <c r="H6" s="264">
        <v>10000</v>
      </c>
      <c r="I6" s="264">
        <v>0</v>
      </c>
    </row>
    <row r="7" spans="4:9" ht="14.25">
      <c r="D7" s="681"/>
      <c r="E7" s="681"/>
      <c r="F7" s="681"/>
      <c r="G7" s="442"/>
      <c r="H7" s="264">
        <v>10000</v>
      </c>
      <c r="I7" s="264">
        <v>0</v>
      </c>
    </row>
    <row r="8" spans="4:9" ht="14.25">
      <c r="D8" s="681"/>
      <c r="E8" s="681"/>
      <c r="F8" s="681"/>
      <c r="G8" s="442"/>
      <c r="H8" s="264">
        <v>15000</v>
      </c>
      <c r="I8" s="264">
        <v>0</v>
      </c>
    </row>
    <row r="9" spans="4:9" ht="14.25">
      <c r="D9" s="681"/>
      <c r="E9" s="681"/>
      <c r="F9" s="681"/>
      <c r="G9" s="442"/>
      <c r="H9" s="264">
        <v>12000</v>
      </c>
      <c r="I9" s="264">
        <v>0</v>
      </c>
    </row>
    <row r="10" spans="4:9" ht="14.25">
      <c r="D10" s="681"/>
      <c r="E10" s="681"/>
      <c r="F10" s="681"/>
      <c r="G10" s="442"/>
      <c r="H10" s="264">
        <v>10000</v>
      </c>
      <c r="I10" s="264">
        <v>0</v>
      </c>
    </row>
    <row r="11" spans="4:9" ht="14.25">
      <c r="D11" s="681"/>
      <c r="E11" s="681"/>
      <c r="F11" s="681"/>
      <c r="G11" s="442"/>
      <c r="H11" s="264">
        <v>5000</v>
      </c>
      <c r="I11" s="264">
        <v>0</v>
      </c>
    </row>
    <row r="15" spans="4:8" ht="14.25">
      <c r="D15" s="681"/>
      <c r="E15" s="681"/>
      <c r="F15" s="681"/>
      <c r="G15" s="442"/>
      <c r="H15" s="440" t="s">
        <v>658</v>
      </c>
    </row>
    <row r="17" spans="4:22" ht="14.25">
      <c r="D17" s="681"/>
      <c r="E17" s="681"/>
      <c r="F17" s="681"/>
      <c r="G17" s="442"/>
      <c r="H17" s="264">
        <v>15000</v>
      </c>
      <c r="I17" s="264">
        <v>0</v>
      </c>
      <c r="V17" s="243" t="s">
        <v>798</v>
      </c>
    </row>
    <row r="18" spans="4:9" ht="14.25">
      <c r="D18" s="681"/>
      <c r="E18" s="681"/>
      <c r="F18" s="681"/>
      <c r="G18" s="442"/>
      <c r="H18" s="264">
        <v>10000</v>
      </c>
      <c r="I18" s="264">
        <v>0</v>
      </c>
    </row>
    <row r="19" spans="4:9" ht="14.25">
      <c r="D19" s="681"/>
      <c r="E19" s="681"/>
      <c r="F19" s="681"/>
      <c r="G19" s="442"/>
      <c r="H19" s="264">
        <v>15000</v>
      </c>
      <c r="I19" s="264">
        <v>0</v>
      </c>
    </row>
    <row r="20" spans="4:9" ht="14.25">
      <c r="D20" s="681"/>
      <c r="E20" s="681"/>
      <c r="F20" s="681"/>
      <c r="G20" s="442"/>
      <c r="H20" s="697">
        <v>18000</v>
      </c>
      <c r="I20" s="697">
        <v>0</v>
      </c>
    </row>
    <row r="21" spans="4:9" ht="14.25">
      <c r="D21" s="681"/>
      <c r="E21" s="681"/>
      <c r="F21" s="681"/>
      <c r="G21" s="442"/>
      <c r="H21" s="697"/>
      <c r="I21" s="697"/>
    </row>
    <row r="25" spans="4:8" ht="14.25">
      <c r="D25" s="681"/>
      <c r="E25" s="681"/>
      <c r="F25" s="681"/>
      <c r="G25" s="442"/>
      <c r="H25" s="264" t="s">
        <v>799</v>
      </c>
    </row>
    <row r="27" spans="4:22" ht="14.25">
      <c r="D27" s="681"/>
      <c r="E27" s="681"/>
      <c r="F27" s="681"/>
      <c r="G27" s="442"/>
      <c r="H27" s="264">
        <v>5000</v>
      </c>
      <c r="I27" s="264">
        <v>0</v>
      </c>
      <c r="V27" s="243" t="s">
        <v>798</v>
      </c>
    </row>
    <row r="28" spans="4:9" ht="14.25">
      <c r="D28" s="681"/>
      <c r="E28" s="681"/>
      <c r="F28" s="681"/>
      <c r="G28" s="442"/>
      <c r="H28" s="264">
        <v>5000</v>
      </c>
      <c r="I28" s="264">
        <v>0</v>
      </c>
    </row>
    <row r="29" spans="4:9" ht="14.25">
      <c r="D29" s="681"/>
      <c r="E29" s="681"/>
      <c r="F29" s="681"/>
      <c r="G29" s="442"/>
      <c r="H29" s="264">
        <v>5000</v>
      </c>
      <c r="I29" s="264">
        <v>0</v>
      </c>
    </row>
    <row r="30" spans="4:9" ht="14.25">
      <c r="D30" s="681"/>
      <c r="E30" s="681"/>
      <c r="F30" s="681"/>
      <c r="G30" s="442"/>
      <c r="H30" s="264">
        <v>15000</v>
      </c>
      <c r="I30" s="264">
        <v>0</v>
      </c>
    </row>
    <row r="31" spans="4:9" ht="14.25">
      <c r="D31" s="681"/>
      <c r="E31" s="681"/>
      <c r="F31" s="681"/>
      <c r="G31" s="442"/>
      <c r="H31" s="264">
        <v>15000</v>
      </c>
      <c r="I31" s="264">
        <v>0</v>
      </c>
    </row>
    <row r="35" spans="4:9" ht="14.25">
      <c r="D35" s="695"/>
      <c r="E35" s="695"/>
      <c r="F35" s="695"/>
      <c r="G35" s="695"/>
      <c r="H35" s="695"/>
      <c r="I35" s="695"/>
    </row>
    <row r="42" spans="4:8" ht="14.25">
      <c r="D42" s="696" t="s">
        <v>800</v>
      </c>
      <c r="E42" s="681"/>
      <c r="F42" s="681"/>
      <c r="G42" s="442"/>
      <c r="H42" s="264" t="s">
        <v>799</v>
      </c>
    </row>
    <row r="43" spans="4:22" ht="14.25">
      <c r="D43" s="681"/>
      <c r="E43" s="681"/>
      <c r="F43" s="681"/>
      <c r="I43" s="264">
        <v>0</v>
      </c>
      <c r="V43" s="243" t="s">
        <v>798</v>
      </c>
    </row>
    <row r="44" spans="4:9" ht="14.25">
      <c r="D44" s="681"/>
      <c r="E44" s="681"/>
      <c r="F44" s="681"/>
      <c r="I44" s="264">
        <v>0</v>
      </c>
    </row>
    <row r="45" spans="4:9" ht="14.25">
      <c r="D45" s="681"/>
      <c r="E45" s="681"/>
      <c r="F45" s="681"/>
      <c r="I45" s="264">
        <v>0</v>
      </c>
    </row>
    <row r="46" spans="4:9" ht="14.25">
      <c r="D46" s="681"/>
      <c r="E46" s="681"/>
      <c r="F46" s="681"/>
      <c r="I46" s="264">
        <v>0</v>
      </c>
    </row>
    <row r="47" spans="1:19" ht="3.75" customHeight="1">
      <c r="A47" s="236"/>
      <c r="B47" s="237"/>
      <c r="C47" s="236"/>
      <c r="D47" s="681"/>
      <c r="E47" s="681"/>
      <c r="F47" s="681"/>
      <c r="I47" s="239">
        <v>0</v>
      </c>
      <c r="J47" s="236"/>
      <c r="S47" s="244">
        <v>1</v>
      </c>
    </row>
    <row r="48" spans="1:19" s="273" customFormat="1" ht="24.75" customHeight="1">
      <c r="A48" s="269"/>
      <c r="B48" s="237"/>
      <c r="C48" s="269"/>
      <c r="D48" s="681" t="s">
        <v>492</v>
      </c>
      <c r="E48" s="681"/>
      <c r="F48" s="681" t="s">
        <v>489</v>
      </c>
      <c r="G48" s="264"/>
      <c r="H48" s="264" t="s">
        <v>491</v>
      </c>
      <c r="I48" s="268"/>
      <c r="J48" s="269"/>
      <c r="K48" s="270"/>
      <c r="L48" s="271"/>
      <c r="M48" s="272"/>
      <c r="N48" s="272"/>
      <c r="O48" s="272"/>
      <c r="P48" s="272"/>
      <c r="Q48" s="272"/>
      <c r="S48" s="274">
        <v>1</v>
      </c>
    </row>
    <row r="49" spans="1:19" ht="3.75" customHeight="1">
      <c r="A49" s="236"/>
      <c r="B49" s="237"/>
      <c r="C49" s="236"/>
      <c r="D49" s="681"/>
      <c r="E49" s="681"/>
      <c r="F49" s="681"/>
      <c r="I49" s="239"/>
      <c r="J49" s="236"/>
      <c r="S49" s="244">
        <v>1</v>
      </c>
    </row>
    <row r="50" spans="1:19" s="248" customFormat="1" ht="33" customHeight="1">
      <c r="A50" s="246"/>
      <c r="B50" s="249"/>
      <c r="C50" s="246"/>
      <c r="D50" s="681" t="s">
        <v>472</v>
      </c>
      <c r="E50" s="681"/>
      <c r="F50" s="681">
        <v>190</v>
      </c>
      <c r="G50" s="264"/>
      <c r="H50" s="264">
        <v>110</v>
      </c>
      <c r="I50" s="286"/>
      <c r="J50" s="246"/>
      <c r="K50" s="240"/>
      <c r="L50" s="241"/>
      <c r="M50" s="247"/>
      <c r="N50" s="247"/>
      <c r="O50" s="247"/>
      <c r="P50" s="247"/>
      <c r="Q50" s="247"/>
      <c r="S50" s="258"/>
    </row>
    <row r="51" spans="1:19" ht="3.75" customHeight="1">
      <c r="A51" s="236"/>
      <c r="B51" s="237"/>
      <c r="C51" s="236"/>
      <c r="D51" s="681"/>
      <c r="E51" s="681"/>
      <c r="F51" s="681"/>
      <c r="I51" s="239"/>
      <c r="J51" s="236"/>
      <c r="S51" s="244">
        <v>1</v>
      </c>
    </row>
    <row r="52" spans="1:19" s="248" customFormat="1" ht="54.75" customHeight="1">
      <c r="A52" s="246"/>
      <c r="B52" s="282">
        <v>1</v>
      </c>
      <c r="C52" s="283"/>
      <c r="D52" s="681" t="s">
        <v>432</v>
      </c>
      <c r="E52" s="681"/>
      <c r="F52" s="681">
        <v>190</v>
      </c>
      <c r="G52" s="264"/>
      <c r="H52" s="264">
        <v>110</v>
      </c>
      <c r="I52" s="284"/>
      <c r="J52" s="246"/>
      <c r="K52" s="240"/>
      <c r="L52" s="241"/>
      <c r="M52" s="247"/>
      <c r="N52" s="247"/>
      <c r="O52" s="247"/>
      <c r="P52" s="247"/>
      <c r="Q52" s="247"/>
      <c r="S52" s="244">
        <v>1</v>
      </c>
    </row>
    <row r="53" spans="1:19" s="248" customFormat="1" ht="99" customHeight="1">
      <c r="A53" s="246"/>
      <c r="B53" s="282">
        <v>2</v>
      </c>
      <c r="C53" s="283"/>
      <c r="D53" s="681" t="s">
        <v>436</v>
      </c>
      <c r="E53" s="681"/>
      <c r="F53" s="681">
        <v>190</v>
      </c>
      <c r="G53" s="264"/>
      <c r="H53" s="264">
        <v>110</v>
      </c>
      <c r="I53" s="284"/>
      <c r="J53" s="246"/>
      <c r="K53" s="240"/>
      <c r="L53" s="241"/>
      <c r="M53" s="247"/>
      <c r="N53" s="247"/>
      <c r="O53" s="247"/>
      <c r="P53" s="247"/>
      <c r="Q53" s="247"/>
      <c r="S53" s="244">
        <v>1</v>
      </c>
    </row>
    <row r="54" spans="1:19" s="248" customFormat="1" ht="61.5" customHeight="1">
      <c r="A54" s="246"/>
      <c r="B54" s="282">
        <v>3</v>
      </c>
      <c r="C54" s="283"/>
      <c r="D54" s="681" t="s">
        <v>433</v>
      </c>
      <c r="E54" s="681" t="s">
        <v>428</v>
      </c>
      <c r="F54" s="681">
        <v>190</v>
      </c>
      <c r="G54" s="264"/>
      <c r="H54" s="264">
        <v>110</v>
      </c>
      <c r="I54" s="284"/>
      <c r="J54" s="246"/>
      <c r="K54" s="240"/>
      <c r="L54" s="241"/>
      <c r="M54" s="247"/>
      <c r="N54" s="247"/>
      <c r="O54" s="247"/>
      <c r="P54" s="247"/>
      <c r="Q54" s="247"/>
      <c r="S54" s="244">
        <v>1</v>
      </c>
    </row>
    <row r="55" spans="1:19" s="248" customFormat="1" ht="74.25" customHeight="1">
      <c r="A55" s="246"/>
      <c r="B55" s="282">
        <v>4</v>
      </c>
      <c r="C55" s="283"/>
      <c r="D55" s="681" t="s">
        <v>434</v>
      </c>
      <c r="E55" s="681" t="s">
        <v>429</v>
      </c>
      <c r="F55" s="681">
        <v>190</v>
      </c>
      <c r="G55" s="264"/>
      <c r="H55" s="264">
        <v>110</v>
      </c>
      <c r="I55" s="284"/>
      <c r="J55" s="246"/>
      <c r="K55" s="240"/>
      <c r="L55" s="241"/>
      <c r="M55" s="247"/>
      <c r="N55" s="247"/>
      <c r="O55" s="247"/>
      <c r="P55" s="247"/>
      <c r="Q55" s="247"/>
      <c r="S55" s="244">
        <v>1</v>
      </c>
    </row>
    <row r="56" spans="1:19" s="248" customFormat="1" ht="45.75" customHeight="1">
      <c r="A56" s="246"/>
      <c r="B56" s="282">
        <v>5</v>
      </c>
      <c r="C56" s="283"/>
      <c r="D56" s="681" t="s">
        <v>435</v>
      </c>
      <c r="E56" s="681" t="s">
        <v>430</v>
      </c>
      <c r="F56" s="681">
        <v>190</v>
      </c>
      <c r="G56" s="264"/>
      <c r="H56" s="264">
        <v>110</v>
      </c>
      <c r="I56" s="284"/>
      <c r="J56" s="246"/>
      <c r="K56" s="240"/>
      <c r="L56" s="241"/>
      <c r="M56" s="247"/>
      <c r="N56" s="247"/>
      <c r="O56" s="247"/>
      <c r="P56" s="247"/>
      <c r="Q56" s="247"/>
      <c r="S56" s="244">
        <v>1</v>
      </c>
    </row>
    <row r="57" spans="1:19" s="248" customFormat="1" ht="60.75" customHeight="1">
      <c r="A57" s="246"/>
      <c r="B57" s="285">
        <v>6</v>
      </c>
      <c r="C57" s="283"/>
      <c r="D57" s="681" t="s">
        <v>437</v>
      </c>
      <c r="E57" s="681"/>
      <c r="F57" s="681" t="s">
        <v>447</v>
      </c>
      <c r="G57" s="264"/>
      <c r="H57" s="264" t="s">
        <v>447</v>
      </c>
      <c r="I57" s="289"/>
      <c r="J57" s="246"/>
      <c r="K57" s="240"/>
      <c r="L57" s="241"/>
      <c r="M57" s="247"/>
      <c r="N57" s="247"/>
      <c r="O57" s="247"/>
      <c r="P57" s="247"/>
      <c r="Q57" s="247"/>
      <c r="S57" s="244">
        <v>1</v>
      </c>
    </row>
    <row r="58" spans="1:19" s="248" customFormat="1" ht="34.5" customHeight="1">
      <c r="A58" s="246"/>
      <c r="B58" s="285">
        <v>7</v>
      </c>
      <c r="C58" s="283"/>
      <c r="D58" s="681" t="s">
        <v>431</v>
      </c>
      <c r="E58" s="681"/>
      <c r="F58" s="681" t="s">
        <v>24</v>
      </c>
      <c r="G58" s="264"/>
      <c r="H58" s="264" t="s">
        <v>24</v>
      </c>
      <c r="I58" s="290">
        <v>0</v>
      </c>
      <c r="J58" s="246"/>
      <c r="K58" s="240"/>
      <c r="L58" s="241"/>
      <c r="M58" s="247"/>
      <c r="N58" s="247"/>
      <c r="O58" s="247"/>
      <c r="P58" s="247"/>
      <c r="Q58" s="247"/>
      <c r="S58" s="244">
        <v>1</v>
      </c>
    </row>
    <row r="59" spans="1:19" ht="3.75" customHeight="1">
      <c r="A59" s="236"/>
      <c r="B59" s="237"/>
      <c r="C59" s="236"/>
      <c r="D59" s="681"/>
      <c r="E59" s="681"/>
      <c r="F59" s="681"/>
      <c r="I59" s="239">
        <v>0</v>
      </c>
      <c r="J59" s="236"/>
      <c r="S59" s="244">
        <v>1</v>
      </c>
    </row>
    <row r="60" spans="1:19" s="248" customFormat="1" ht="35.25" customHeight="1">
      <c r="A60" s="246"/>
      <c r="B60" s="237"/>
      <c r="C60" s="246"/>
      <c r="D60" s="698" t="s">
        <v>405</v>
      </c>
      <c r="E60" s="699"/>
      <c r="F60" s="699"/>
      <c r="G60" s="444"/>
      <c r="H60" s="264">
        <v>12000</v>
      </c>
      <c r="I60" s="333">
        <v>0</v>
      </c>
      <c r="J60" s="246"/>
      <c r="K60" s="240"/>
      <c r="L60" s="241"/>
      <c r="M60" s="247"/>
      <c r="N60" s="247"/>
      <c r="O60" s="247"/>
      <c r="P60" s="247"/>
      <c r="Q60" s="247"/>
      <c r="S60" s="244">
        <v>1</v>
      </c>
    </row>
    <row r="61" spans="1:19" ht="3.75" customHeight="1">
      <c r="A61" s="236"/>
      <c r="B61" s="237"/>
      <c r="C61" s="236"/>
      <c r="D61" s="238"/>
      <c r="E61" s="239"/>
      <c r="F61" s="236"/>
      <c r="G61" s="236"/>
      <c r="H61" s="238"/>
      <c r="I61" s="239"/>
      <c r="J61" s="236"/>
      <c r="S61" s="244">
        <v>1</v>
      </c>
    </row>
    <row r="62" spans="1:19" s="248" customFormat="1" ht="21.75" customHeight="1" hidden="1">
      <c r="A62" s="246"/>
      <c r="B62" s="237"/>
      <c r="C62" s="246"/>
      <c r="D62" s="690" t="s">
        <v>297</v>
      </c>
      <c r="E62" s="691"/>
      <c r="F62" s="691"/>
      <c r="G62" s="691"/>
      <c r="H62" s="692"/>
      <c r="I62" s="251" t="s">
        <v>24</v>
      </c>
      <c r="J62" s="246"/>
      <c r="K62" s="240"/>
      <c r="L62" s="241"/>
      <c r="M62" s="247"/>
      <c r="N62" s="247"/>
      <c r="O62" s="247"/>
      <c r="P62" s="247"/>
      <c r="Q62" s="247"/>
      <c r="S62" s="244">
        <v>1</v>
      </c>
    </row>
    <row r="63" spans="1:19" s="277" customFormat="1" ht="38.25" customHeight="1">
      <c r="A63" s="275"/>
      <c r="B63" s="237"/>
      <c r="C63" s="275"/>
      <c r="D63" s="634" t="s">
        <v>471</v>
      </c>
      <c r="E63" s="635"/>
      <c r="F63" s="268" t="s">
        <v>349</v>
      </c>
      <c r="G63" s="268"/>
      <c r="H63" s="268" t="s">
        <v>426</v>
      </c>
      <c r="I63" s="268" t="s">
        <v>427</v>
      </c>
      <c r="J63" s="275"/>
      <c r="K63" s="270"/>
      <c r="L63" s="271"/>
      <c r="M63" s="276"/>
      <c r="N63" s="276"/>
      <c r="O63" s="276"/>
      <c r="P63" s="276"/>
      <c r="Q63" s="276"/>
      <c r="S63" s="274">
        <v>1</v>
      </c>
    </row>
    <row r="64" spans="1:19" ht="3.75" customHeight="1">
      <c r="A64" s="236"/>
      <c r="B64" s="237"/>
      <c r="C64" s="236"/>
      <c r="D64" s="238"/>
      <c r="E64" s="239"/>
      <c r="F64" s="236"/>
      <c r="G64" s="236"/>
      <c r="H64" s="238"/>
      <c r="I64" s="239"/>
      <c r="J64" s="236"/>
      <c r="S64" s="244">
        <v>1</v>
      </c>
    </row>
    <row r="65" spans="1:19" ht="33.75" customHeight="1">
      <c r="A65" s="245"/>
      <c r="B65" s="237"/>
      <c r="C65" s="245"/>
      <c r="D65" s="688" t="s">
        <v>445</v>
      </c>
      <c r="E65" s="689"/>
      <c r="F65" s="288" t="s">
        <v>24</v>
      </c>
      <c r="G65" s="288"/>
      <c r="H65" s="288" t="s">
        <v>24</v>
      </c>
      <c r="I65" s="288" t="s">
        <v>24</v>
      </c>
      <c r="J65" s="245"/>
      <c r="S65" s="244">
        <v>1</v>
      </c>
    </row>
    <row r="66" spans="1:19" ht="3.75" customHeight="1">
      <c r="A66" s="236"/>
      <c r="B66" s="237"/>
      <c r="C66" s="236"/>
      <c r="D66" s="238"/>
      <c r="E66" s="239"/>
      <c r="F66" s="236"/>
      <c r="G66" s="236"/>
      <c r="H66" s="238"/>
      <c r="I66" s="239"/>
      <c r="J66" s="236"/>
      <c r="S66" s="244">
        <v>1</v>
      </c>
    </row>
    <row r="67" spans="1:19" s="277" customFormat="1" ht="33.75" customHeight="1">
      <c r="A67" s="275"/>
      <c r="B67" s="249"/>
      <c r="C67" s="275"/>
      <c r="D67" s="634" t="s">
        <v>639</v>
      </c>
      <c r="E67" s="635"/>
      <c r="F67" s="268" t="s">
        <v>442</v>
      </c>
      <c r="G67" s="268"/>
      <c r="H67" s="268" t="s">
        <v>443</v>
      </c>
      <c r="I67" s="278" t="s">
        <v>444</v>
      </c>
      <c r="J67" s="275"/>
      <c r="K67" s="279" t="s">
        <v>395</v>
      </c>
      <c r="L67" s="279" t="s">
        <v>390</v>
      </c>
      <c r="M67" s="280" t="s">
        <v>394</v>
      </c>
      <c r="N67" s="280" t="s">
        <v>393</v>
      </c>
      <c r="O67" s="280" t="s">
        <v>392</v>
      </c>
      <c r="P67" s="280" t="s">
        <v>212</v>
      </c>
      <c r="Q67" s="280" t="s">
        <v>391</v>
      </c>
      <c r="R67" s="281" t="s">
        <v>396</v>
      </c>
      <c r="S67" s="274">
        <v>1</v>
      </c>
    </row>
    <row r="68" spans="1:19" ht="3.75" customHeight="1">
      <c r="A68" s="236"/>
      <c r="B68" s="237"/>
      <c r="C68" s="236"/>
      <c r="D68" s="238"/>
      <c r="E68" s="239"/>
      <c r="F68" s="236"/>
      <c r="G68" s="236"/>
      <c r="H68" s="238"/>
      <c r="I68" s="239"/>
      <c r="J68" s="236"/>
      <c r="S68" s="244">
        <v>1</v>
      </c>
    </row>
    <row r="69" spans="1:19" s="248" customFormat="1" ht="39" customHeight="1">
      <c r="A69" s="246"/>
      <c r="B69" s="249"/>
      <c r="C69" s="246"/>
      <c r="D69" s="688" t="s">
        <v>493</v>
      </c>
      <c r="E69" s="689"/>
      <c r="F69" s="286" t="s">
        <v>24</v>
      </c>
      <c r="G69" s="286"/>
      <c r="H69" s="286" t="s">
        <v>24</v>
      </c>
      <c r="I69" s="286" t="s">
        <v>24</v>
      </c>
      <c r="J69" s="246"/>
      <c r="K69" s="255">
        <v>20</v>
      </c>
      <c r="L69" s="255">
        <v>20</v>
      </c>
      <c r="M69" s="256">
        <v>25</v>
      </c>
      <c r="N69" s="256">
        <v>15</v>
      </c>
      <c r="O69" s="256">
        <v>10</v>
      </c>
      <c r="P69" s="256">
        <v>15</v>
      </c>
      <c r="Q69" s="256">
        <v>32</v>
      </c>
      <c r="R69" s="257">
        <f>K69+L69+M69+O69+P69+Q69</f>
        <v>122</v>
      </c>
      <c r="S69" s="258">
        <v>1</v>
      </c>
    </row>
    <row r="70" spans="1:19" ht="3.75" customHeight="1">
      <c r="A70" s="236"/>
      <c r="B70" s="237"/>
      <c r="C70" s="236"/>
      <c r="D70" s="238"/>
      <c r="E70" s="239"/>
      <c r="F70" s="236"/>
      <c r="G70" s="236"/>
      <c r="H70" s="238"/>
      <c r="I70" s="239"/>
      <c r="J70" s="236"/>
      <c r="S70" s="244">
        <v>1</v>
      </c>
    </row>
    <row r="71" spans="1:19" s="248" customFormat="1" ht="56.25" customHeight="1">
      <c r="A71" s="246"/>
      <c r="B71" s="249"/>
      <c r="C71" s="246"/>
      <c r="D71" s="634" t="s">
        <v>441</v>
      </c>
      <c r="E71" s="635"/>
      <c r="F71" s="268" t="s">
        <v>439</v>
      </c>
      <c r="G71" s="268"/>
      <c r="H71" s="268" t="s">
        <v>369</v>
      </c>
      <c r="I71" s="268" t="s">
        <v>440</v>
      </c>
      <c r="J71" s="246"/>
      <c r="K71" s="240"/>
      <c r="L71" s="241"/>
      <c r="M71" s="247"/>
      <c r="N71" s="247"/>
      <c r="O71" s="247"/>
      <c r="P71" s="247"/>
      <c r="Q71" s="247"/>
      <c r="S71" s="244">
        <v>1</v>
      </c>
    </row>
    <row r="72" spans="1:19" ht="3.75" customHeight="1">
      <c r="A72" s="236"/>
      <c r="B72" s="237"/>
      <c r="C72" s="236"/>
      <c r="D72" s="238"/>
      <c r="E72" s="239"/>
      <c r="F72" s="236"/>
      <c r="G72" s="236"/>
      <c r="H72" s="238"/>
      <c r="I72" s="239"/>
      <c r="J72" s="236"/>
      <c r="S72" s="244">
        <v>1</v>
      </c>
    </row>
    <row r="73" spans="1:21" ht="77.25" customHeight="1">
      <c r="A73" s="245"/>
      <c r="B73" s="249"/>
      <c r="C73" s="245"/>
      <c r="D73" s="693" t="s">
        <v>438</v>
      </c>
      <c r="E73" s="694"/>
      <c r="F73" s="284">
        <v>245</v>
      </c>
      <c r="G73" s="351"/>
      <c r="H73" s="287" t="s">
        <v>24</v>
      </c>
      <c r="I73" s="287" t="s">
        <v>24</v>
      </c>
      <c r="J73" s="245"/>
      <c r="S73" s="244">
        <v>1</v>
      </c>
      <c r="U73" s="350" t="s">
        <v>654</v>
      </c>
    </row>
    <row r="74" spans="1:19" ht="3.75" customHeight="1" hidden="1">
      <c r="A74" s="236"/>
      <c r="B74" s="237"/>
      <c r="C74" s="236"/>
      <c r="D74" s="238"/>
      <c r="E74" s="239"/>
      <c r="F74" s="236"/>
      <c r="G74" s="236"/>
      <c r="H74" s="238"/>
      <c r="I74" s="239"/>
      <c r="J74" s="236"/>
      <c r="S74" s="244">
        <v>1</v>
      </c>
    </row>
    <row r="75" spans="1:19" s="248" customFormat="1" ht="21.75" customHeight="1" hidden="1">
      <c r="A75" s="246"/>
      <c r="B75" s="237"/>
      <c r="C75" s="246"/>
      <c r="D75" s="685" t="s">
        <v>348</v>
      </c>
      <c r="E75" s="686"/>
      <c r="F75" s="686"/>
      <c r="G75" s="686"/>
      <c r="H75" s="687"/>
      <c r="I75" s="250">
        <f>SUM(I73)</f>
        <v>0</v>
      </c>
      <c r="J75" s="246"/>
      <c r="K75" s="240"/>
      <c r="L75" s="241"/>
      <c r="M75" s="247"/>
      <c r="N75" s="247"/>
      <c r="O75" s="247"/>
      <c r="P75" s="247"/>
      <c r="Q75" s="247"/>
      <c r="S75" s="244">
        <v>1</v>
      </c>
    </row>
    <row r="76" spans="1:19" ht="3.75" customHeight="1">
      <c r="A76" s="236"/>
      <c r="B76" s="237"/>
      <c r="C76" s="236"/>
      <c r="D76" s="238"/>
      <c r="E76" s="239"/>
      <c r="F76" s="236"/>
      <c r="G76" s="236"/>
      <c r="H76" s="238"/>
      <c r="I76" s="239"/>
      <c r="J76" s="236"/>
      <c r="S76" s="244">
        <v>1</v>
      </c>
    </row>
    <row r="77" spans="1:19" s="248" customFormat="1" ht="21.75" customHeight="1">
      <c r="A77" s="246"/>
      <c r="B77" s="237"/>
      <c r="C77" s="246"/>
      <c r="D77" s="682" t="s">
        <v>297</v>
      </c>
      <c r="E77" s="683"/>
      <c r="F77" s="683"/>
      <c r="G77" s="683"/>
      <c r="H77" s="684"/>
      <c r="I77" s="251" t="s">
        <v>24</v>
      </c>
      <c r="J77" s="246"/>
      <c r="K77" s="240"/>
      <c r="L77" s="241"/>
      <c r="M77" s="247"/>
      <c r="N77" s="247"/>
      <c r="O77" s="247"/>
      <c r="P77" s="247"/>
      <c r="Q77" s="247"/>
      <c r="S77" s="244">
        <v>1</v>
      </c>
    </row>
    <row r="78" spans="1:19" ht="4.5" customHeight="1">
      <c r="A78" s="245"/>
      <c r="B78" s="237"/>
      <c r="C78" s="245"/>
      <c r="D78" s="259"/>
      <c r="E78" s="260" t="s">
        <v>402</v>
      </c>
      <c r="F78" s="261"/>
      <c r="G78" s="261"/>
      <c r="H78" s="262"/>
      <c r="I78" s="263"/>
      <c r="J78" s="245"/>
      <c r="K78" s="252"/>
      <c r="L78" s="252"/>
      <c r="M78" s="253"/>
      <c r="N78" s="253"/>
      <c r="O78" s="253"/>
      <c r="P78" s="253"/>
      <c r="Q78" s="253"/>
      <c r="R78" s="254"/>
      <c r="S78" s="244">
        <v>1</v>
      </c>
    </row>
    <row r="79" ht="14.25">
      <c r="I79" s="264">
        <f>SUM(I43:I60)</f>
        <v>0</v>
      </c>
    </row>
    <row r="128" ht="14.25">
      <c r="V128" s="243" t="s">
        <v>802</v>
      </c>
    </row>
    <row r="133" spans="6:22" ht="14.25">
      <c r="F133" s="264">
        <v>0</v>
      </c>
      <c r="H133" s="264">
        <v>190</v>
      </c>
      <c r="I133" s="264">
        <f>F133*H133</f>
        <v>0</v>
      </c>
      <c r="V133" s="243" t="s">
        <v>803</v>
      </c>
    </row>
    <row r="140" spans="6:22" ht="14.25">
      <c r="F140" s="264">
        <v>0</v>
      </c>
      <c r="H140" s="264">
        <v>190</v>
      </c>
      <c r="I140" s="264">
        <f>F140*H140</f>
        <v>0</v>
      </c>
      <c r="V140" s="243" t="s">
        <v>803</v>
      </c>
    </row>
    <row r="153" ht="14.25">
      <c r="I153" s="264">
        <f>F153*H153</f>
        <v>0</v>
      </c>
    </row>
    <row r="155" ht="14.25">
      <c r="H155" s="440" t="s">
        <v>801</v>
      </c>
    </row>
    <row r="195" ht="14.25">
      <c r="V195" s="243" t="s">
        <v>802</v>
      </c>
    </row>
    <row r="206" ht="14.25">
      <c r="I206" s="264">
        <v>0</v>
      </c>
    </row>
    <row r="207" ht="14.25">
      <c r="I207" s="264">
        <v>0</v>
      </c>
    </row>
    <row r="210" spans="6:9" ht="14.25">
      <c r="F210" s="441" t="s">
        <v>446</v>
      </c>
      <c r="G210" s="441" t="s">
        <v>796</v>
      </c>
      <c r="H210" s="441" t="s">
        <v>796</v>
      </c>
      <c r="I210" s="441" t="s">
        <v>797</v>
      </c>
    </row>
    <row r="212" spans="8:9" ht="14.25">
      <c r="H212" s="264">
        <v>0</v>
      </c>
      <c r="I212" s="264">
        <f>F212*H212</f>
        <v>0</v>
      </c>
    </row>
    <row r="218" spans="6:9" ht="14.25">
      <c r="F218" s="440" t="s">
        <v>795</v>
      </c>
      <c r="I218" s="440" t="s">
        <v>259</v>
      </c>
    </row>
    <row r="220" spans="6:22" ht="14.25">
      <c r="F220" s="264">
        <v>0</v>
      </c>
      <c r="I220" s="264">
        <f>F220*H220</f>
        <v>0</v>
      </c>
      <c r="V220" s="243" t="s">
        <v>804</v>
      </c>
    </row>
    <row r="221" spans="6:9" ht="14.25">
      <c r="F221" s="264">
        <v>0</v>
      </c>
      <c r="I221" s="264">
        <f>F221*H221</f>
        <v>0</v>
      </c>
    </row>
    <row r="222" spans="6:9" ht="14.25">
      <c r="F222" s="264">
        <v>0</v>
      </c>
      <c r="I222" s="264">
        <f>F222*H222</f>
        <v>0</v>
      </c>
    </row>
    <row r="223" spans="6:9" ht="14.25">
      <c r="F223" s="264">
        <v>0</v>
      </c>
      <c r="I223" s="264">
        <f>F223*H223</f>
        <v>0</v>
      </c>
    </row>
    <row r="224" spans="6:9" ht="14.25">
      <c r="F224" s="264">
        <v>0</v>
      </c>
      <c r="I224" s="264">
        <f>F224*H224</f>
        <v>0</v>
      </c>
    </row>
    <row r="226" ht="14.25">
      <c r="I226" s="264">
        <f>I220+I221+I222+I223+I224</f>
        <v>0</v>
      </c>
    </row>
    <row r="230" ht="14.25">
      <c r="I230" s="440" t="s">
        <v>259</v>
      </c>
    </row>
    <row r="232" spans="9:22" ht="14.25">
      <c r="I232" s="264">
        <v>0</v>
      </c>
      <c r="V232" s="243" t="s">
        <v>805</v>
      </c>
    </row>
    <row r="233" ht="14.25">
      <c r="I233" s="264">
        <v>0</v>
      </c>
    </row>
    <row r="234" ht="14.25">
      <c r="I234" s="264">
        <v>0</v>
      </c>
    </row>
    <row r="235" ht="14.25">
      <c r="I235" s="264">
        <v>0</v>
      </c>
    </row>
    <row r="236" ht="14.25">
      <c r="I236" s="264">
        <v>0</v>
      </c>
    </row>
    <row r="237" ht="14.25">
      <c r="I237" s="264">
        <v>0</v>
      </c>
    </row>
    <row r="238" ht="14.25">
      <c r="I238" s="264">
        <v>0</v>
      </c>
    </row>
    <row r="239" ht="14.25">
      <c r="I239" s="264">
        <v>0</v>
      </c>
    </row>
    <row r="240" ht="14.25">
      <c r="I240" s="264">
        <v>0</v>
      </c>
    </row>
    <row r="241" ht="14.25">
      <c r="I241" s="264">
        <v>0</v>
      </c>
    </row>
    <row r="242" ht="14.25">
      <c r="I242" s="264">
        <v>0</v>
      </c>
    </row>
    <row r="243" ht="14.25">
      <c r="I243" s="264">
        <v>0</v>
      </c>
    </row>
    <row r="244" ht="14.25">
      <c r="I244" s="264">
        <v>0</v>
      </c>
    </row>
    <row r="245" ht="14.25">
      <c r="I245" s="264">
        <v>0</v>
      </c>
    </row>
    <row r="246" ht="14.25">
      <c r="I246" s="264">
        <v>0</v>
      </c>
    </row>
    <row r="247" ht="14.25">
      <c r="I247" s="264">
        <v>0</v>
      </c>
    </row>
    <row r="252" ht="14.25">
      <c r="I252" s="264">
        <f>I232+I233+I234+I235+I236+I237+I238+I239+I240+I241+I242+I243+I244+I245+I246+I247</f>
        <v>0</v>
      </c>
    </row>
    <row r="254" spans="8:9" ht="14.25">
      <c r="H254" s="440" t="s">
        <v>259</v>
      </c>
      <c r="I254" s="440" t="s">
        <v>807</v>
      </c>
    </row>
    <row r="255" spans="8:22" ht="14.25">
      <c r="H255" s="447" t="s">
        <v>808</v>
      </c>
      <c r="I255" s="264">
        <v>0</v>
      </c>
      <c r="V255" s="243" t="s">
        <v>806</v>
      </c>
    </row>
    <row r="256" ht="14.25">
      <c r="H256" s="447" t="s">
        <v>808</v>
      </c>
    </row>
    <row r="257" spans="8:9" ht="14.25">
      <c r="H257" s="447" t="s">
        <v>808</v>
      </c>
      <c r="I257" s="264">
        <v>0</v>
      </c>
    </row>
    <row r="258" spans="8:9" ht="14.25">
      <c r="H258" s="447" t="s">
        <v>808</v>
      </c>
      <c r="I258" s="264">
        <v>0</v>
      </c>
    </row>
    <row r="259" spans="7:9" ht="14.25">
      <c r="G259" s="442"/>
      <c r="H259" s="447" t="s">
        <v>808</v>
      </c>
      <c r="I259" s="264">
        <v>0</v>
      </c>
    </row>
    <row r="261" ht="14.25">
      <c r="I261" s="264">
        <f>I255+I257+I258+I259</f>
        <v>0</v>
      </c>
    </row>
    <row r="306" spans="8:9" ht="14.25">
      <c r="H306" s="440" t="s">
        <v>809</v>
      </c>
      <c r="I306" s="440">
        <f>I261+I252+I226+I216+I208+I195+I153+I142+I135+I129+I79+I33+I23+I13</f>
        <v>0</v>
      </c>
    </row>
  </sheetData>
  <sheetProtection/>
  <mergeCells count="50">
    <mergeCell ref="D10:F10"/>
    <mergeCell ref="D11:F11"/>
    <mergeCell ref="D15:F15"/>
    <mergeCell ref="H20:H21"/>
    <mergeCell ref="D5:F5"/>
    <mergeCell ref="D6:F6"/>
    <mergeCell ref="D7:F7"/>
    <mergeCell ref="D8:F8"/>
    <mergeCell ref="D9:F9"/>
    <mergeCell ref="D44:F44"/>
    <mergeCell ref="D45:F45"/>
    <mergeCell ref="D46:F46"/>
    <mergeCell ref="D47:F47"/>
    <mergeCell ref="D60:F60"/>
    <mergeCell ref="D57:F57"/>
    <mergeCell ref="D58:F58"/>
    <mergeCell ref="D54:F54"/>
    <mergeCell ref="D55:F55"/>
    <mergeCell ref="D50:F50"/>
    <mergeCell ref="D51:F51"/>
    <mergeCell ref="D52:F52"/>
    <mergeCell ref="D53:F53"/>
    <mergeCell ref="D56:F56"/>
    <mergeCell ref="D59:F59"/>
    <mergeCell ref="D48:F48"/>
    <mergeCell ref="D43:F43"/>
    <mergeCell ref="D17:F17"/>
    <mergeCell ref="D18:F18"/>
    <mergeCell ref="D19:F19"/>
    <mergeCell ref="D20:F20"/>
    <mergeCell ref="D21:F21"/>
    <mergeCell ref="D35:I35"/>
    <mergeCell ref="D25:F25"/>
    <mergeCell ref="D27:F27"/>
    <mergeCell ref="D28:F28"/>
    <mergeCell ref="D29:F29"/>
    <mergeCell ref="D30:F30"/>
    <mergeCell ref="D31:F31"/>
    <mergeCell ref="D42:F42"/>
    <mergeCell ref="I20:I21"/>
    <mergeCell ref="D49:F49"/>
    <mergeCell ref="D77:H77"/>
    <mergeCell ref="D75:H75"/>
    <mergeCell ref="D71:E71"/>
    <mergeCell ref="D69:E69"/>
    <mergeCell ref="D62:H62"/>
    <mergeCell ref="D73:E73"/>
    <mergeCell ref="D67:E67"/>
    <mergeCell ref="D63:E63"/>
    <mergeCell ref="D65:E65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="70" zoomScaleNormal="70" zoomScalePageLayoutView="0" workbookViewId="0" topLeftCell="A1">
      <selection activeCell="G16" sqref="B1:G16"/>
    </sheetView>
  </sheetViews>
  <sheetFormatPr defaultColWidth="9.140625" defaultRowHeight="15"/>
  <cols>
    <col min="1" max="1" width="5.00390625" style="217" customWidth="1"/>
    <col min="2" max="2" width="0.5625" style="3" customWidth="1"/>
    <col min="3" max="3" width="4.421875" style="38" customWidth="1"/>
    <col min="4" max="4" width="82.28125" style="6" customWidth="1"/>
    <col min="5" max="5" width="29.7109375" style="3" customWidth="1"/>
    <col min="6" max="6" width="26.7109375" style="3" customWidth="1"/>
    <col min="7" max="7" width="29.28125" style="3" customWidth="1"/>
    <col min="8" max="8" width="1.1484375" style="217" customWidth="1"/>
  </cols>
  <sheetData>
    <row r="1" spans="1:10" s="203" customFormat="1" ht="26.25" customHeight="1">
      <c r="A1" s="224"/>
      <c r="B1" s="202"/>
      <c r="C1" s="702" t="s">
        <v>389</v>
      </c>
      <c r="D1" s="703"/>
      <c r="E1" s="703"/>
      <c r="F1" s="703"/>
      <c r="G1" s="704"/>
      <c r="H1" s="223"/>
      <c r="I1" s="215"/>
      <c r="J1" s="216"/>
    </row>
    <row r="2" spans="1:8" ht="40.5" customHeight="1">
      <c r="A2" s="225"/>
      <c r="B2" s="129"/>
      <c r="C2" s="707" t="s">
        <v>373</v>
      </c>
      <c r="D2" s="708"/>
      <c r="E2" s="232" t="s">
        <v>383</v>
      </c>
      <c r="F2" s="232" t="s">
        <v>384</v>
      </c>
      <c r="G2" s="233" t="s">
        <v>259</v>
      </c>
      <c r="H2" s="225"/>
    </row>
    <row r="3" spans="1:10" s="1" customFormat="1" ht="25.5" customHeight="1">
      <c r="A3" s="225"/>
      <c r="B3" s="162"/>
      <c r="C3" s="705" t="s">
        <v>374</v>
      </c>
      <c r="D3" s="706" t="s">
        <v>165</v>
      </c>
      <c r="E3" s="230">
        <v>3500</v>
      </c>
      <c r="F3" s="231">
        <v>3</v>
      </c>
      <c r="G3" s="229">
        <f>E3*F3</f>
        <v>10500</v>
      </c>
      <c r="H3" s="226"/>
      <c r="I3" s="214"/>
      <c r="J3" s="216"/>
    </row>
    <row r="4" spans="1:10" s="1" customFormat="1" ht="20.25" customHeight="1">
      <c r="A4" s="225"/>
      <c r="B4" s="162"/>
      <c r="C4" s="710" t="s">
        <v>375</v>
      </c>
      <c r="D4" s="711"/>
      <c r="E4" s="711"/>
      <c r="F4" s="712"/>
      <c r="G4" s="229"/>
      <c r="H4" s="226"/>
      <c r="I4" s="214"/>
      <c r="J4" s="216"/>
    </row>
    <row r="5" spans="1:10" s="1" customFormat="1" ht="20.25" customHeight="1">
      <c r="A5" s="225"/>
      <c r="B5" s="162"/>
      <c r="C5" s="710" t="s">
        <v>376</v>
      </c>
      <c r="D5" s="711"/>
      <c r="E5" s="711"/>
      <c r="F5" s="712"/>
      <c r="G5" s="229"/>
      <c r="H5" s="226"/>
      <c r="I5" s="214"/>
      <c r="J5" s="216"/>
    </row>
    <row r="6" spans="1:10" s="1" customFormat="1" ht="20.25" customHeight="1">
      <c r="A6" s="225"/>
      <c r="B6" s="162"/>
      <c r="C6" s="710" t="s">
        <v>377</v>
      </c>
      <c r="D6" s="711"/>
      <c r="E6" s="711"/>
      <c r="F6" s="712"/>
      <c r="G6" s="229"/>
      <c r="H6" s="226"/>
      <c r="I6" s="214"/>
      <c r="J6" s="216"/>
    </row>
    <row r="7" spans="1:10" s="1" customFormat="1" ht="45.75" customHeight="1">
      <c r="A7" s="225"/>
      <c r="B7" s="162"/>
      <c r="C7" s="705" t="s">
        <v>382</v>
      </c>
      <c r="D7" s="709"/>
      <c r="E7" s="709"/>
      <c r="F7" s="706"/>
      <c r="G7" s="229">
        <v>7000</v>
      </c>
      <c r="H7" s="226"/>
      <c r="I7" s="214"/>
      <c r="J7" s="216"/>
    </row>
    <row r="8" spans="1:10" s="1" customFormat="1" ht="73.5" customHeight="1">
      <c r="A8" s="225"/>
      <c r="B8" s="162"/>
      <c r="C8" s="705" t="s">
        <v>378</v>
      </c>
      <c r="D8" s="709"/>
      <c r="E8" s="230">
        <v>55</v>
      </c>
      <c r="F8" s="231">
        <v>78</v>
      </c>
      <c r="G8" s="229">
        <f>E8*F8</f>
        <v>4290</v>
      </c>
      <c r="H8" s="226"/>
      <c r="I8" s="214"/>
      <c r="J8" s="216"/>
    </row>
    <row r="9" spans="1:8" s="222" customFormat="1" ht="75.75" customHeight="1">
      <c r="A9" s="227"/>
      <c r="B9" s="221"/>
      <c r="C9" s="713" t="s">
        <v>388</v>
      </c>
      <c r="D9" s="714"/>
      <c r="E9" s="714"/>
      <c r="F9" s="715"/>
      <c r="G9" s="229">
        <v>7000</v>
      </c>
      <c r="H9" s="227"/>
    </row>
    <row r="10" spans="1:10" s="1" customFormat="1" ht="20.25" customHeight="1">
      <c r="A10" s="225"/>
      <c r="B10" s="162"/>
      <c r="C10" s="705" t="s">
        <v>386</v>
      </c>
      <c r="D10" s="709"/>
      <c r="E10" s="230">
        <v>55</v>
      </c>
      <c r="F10" s="220" t="s">
        <v>381</v>
      </c>
      <c r="G10" s="228" t="s">
        <v>379</v>
      </c>
      <c r="H10" s="226"/>
      <c r="I10" s="214"/>
      <c r="J10" s="216"/>
    </row>
    <row r="11" spans="1:10" s="1" customFormat="1" ht="52.5" customHeight="1">
      <c r="A11" s="225"/>
      <c r="B11" s="162"/>
      <c r="C11" s="705" t="s">
        <v>387</v>
      </c>
      <c r="D11" s="709"/>
      <c r="E11" s="230">
        <v>55</v>
      </c>
      <c r="F11" s="220" t="s">
        <v>381</v>
      </c>
      <c r="G11" s="228" t="s">
        <v>379</v>
      </c>
      <c r="H11" s="226"/>
      <c r="I11" s="214"/>
      <c r="J11" s="216"/>
    </row>
    <row r="12" spans="1:10" s="1" customFormat="1" ht="20.25" customHeight="1">
      <c r="A12" s="225"/>
      <c r="B12" s="162"/>
      <c r="C12" s="705" t="s">
        <v>380</v>
      </c>
      <c r="D12" s="709"/>
      <c r="E12" s="709"/>
      <c r="F12" s="706"/>
      <c r="G12" s="228" t="s">
        <v>379</v>
      </c>
      <c r="H12" s="226"/>
      <c r="I12" s="214"/>
      <c r="J12" s="216"/>
    </row>
    <row r="13" spans="1:10" s="1" customFormat="1" ht="20.25" customHeight="1">
      <c r="A13" s="225"/>
      <c r="B13" s="162"/>
      <c r="C13" s="705" t="s">
        <v>372</v>
      </c>
      <c r="D13" s="709"/>
      <c r="E13" s="709"/>
      <c r="F13" s="706"/>
      <c r="G13" s="228" t="s">
        <v>24</v>
      </c>
      <c r="H13" s="226"/>
      <c r="I13" s="214"/>
      <c r="J13" s="216"/>
    </row>
    <row r="14" spans="1:10" s="1" customFormat="1" ht="20.25" customHeight="1">
      <c r="A14" s="225"/>
      <c r="B14" s="162"/>
      <c r="C14" s="705" t="s">
        <v>371</v>
      </c>
      <c r="D14" s="709"/>
      <c r="E14" s="709"/>
      <c r="F14" s="706"/>
      <c r="G14" s="228" t="s">
        <v>24</v>
      </c>
      <c r="H14" s="226"/>
      <c r="I14" s="214"/>
      <c r="J14" s="216"/>
    </row>
    <row r="15" spans="1:10" s="1" customFormat="1" ht="20.25" customHeight="1">
      <c r="A15" s="225"/>
      <c r="B15" s="162"/>
      <c r="C15" s="705" t="s">
        <v>385</v>
      </c>
      <c r="D15" s="709"/>
      <c r="E15" s="709"/>
      <c r="F15" s="706"/>
      <c r="G15" s="228" t="s">
        <v>24</v>
      </c>
      <c r="H15" s="226"/>
      <c r="I15" s="214"/>
      <c r="J15" s="216"/>
    </row>
    <row r="16" spans="1:8" ht="24" thickBot="1">
      <c r="A16" s="225"/>
      <c r="B16" s="162"/>
      <c r="C16" s="700" t="s">
        <v>297</v>
      </c>
      <c r="D16" s="701"/>
      <c r="E16" s="701"/>
      <c r="F16" s="701"/>
      <c r="G16" s="234">
        <f>G3+G7+G8+G9</f>
        <v>28790</v>
      </c>
      <c r="H16" s="225"/>
    </row>
  </sheetData>
  <sheetProtection/>
  <mergeCells count="16">
    <mergeCell ref="C16:F16"/>
    <mergeCell ref="C1:G1"/>
    <mergeCell ref="C3:D3"/>
    <mergeCell ref="C2:D2"/>
    <mergeCell ref="C8:D8"/>
    <mergeCell ref="C15:F15"/>
    <mergeCell ref="C11:D11"/>
    <mergeCell ref="C13:F13"/>
    <mergeCell ref="C14:F14"/>
    <mergeCell ref="C4:F4"/>
    <mergeCell ref="C5:F5"/>
    <mergeCell ref="C6:F6"/>
    <mergeCell ref="C7:F7"/>
    <mergeCell ref="C12:F12"/>
    <mergeCell ref="C9:F9"/>
    <mergeCell ref="C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Сергей</cp:lastModifiedBy>
  <cp:lastPrinted>2019-06-18T09:34:27Z</cp:lastPrinted>
  <dcterms:created xsi:type="dcterms:W3CDTF">2015-12-07T14:22:16Z</dcterms:created>
  <dcterms:modified xsi:type="dcterms:W3CDTF">2019-06-29T05:12:44Z</dcterms:modified>
  <cp:category/>
  <cp:version/>
  <cp:contentType/>
  <cp:contentStatus/>
</cp:coreProperties>
</file>